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firstSheet="5" activeTab="7"/>
  </bookViews>
  <sheets>
    <sheet name="ΕΞΩΦΥ ΣΩΣ" sheetId="1" r:id="rId1"/>
    <sheet name="ΕΞΩΦΥΛΛΟ" sheetId="2" r:id="rId2"/>
    <sheet name="ΣΧΕΔΙΑ" sheetId="3" r:id="rId3"/>
    <sheet name="προμετρηση" sheetId="4" r:id="rId4"/>
    <sheet name="ΠΡΟΥΠ ΧΩΡ ΟΜΑΔΕΣ 28-6-2018" sheetId="5" r:id="rId5"/>
    <sheet name="ΠΡΟΥΠ ΧΩΡ ΟΜΑΔΕΣ 25-6-18  (2)" sheetId="6" r:id="rId6"/>
    <sheet name="ΠΡΟΥΠΟΛΟΓΙΣΜΟΣ 25-6-18 " sheetId="7" r:id="rId7"/>
    <sheet name="φάκελος έργου" sheetId="8" r:id="rId8"/>
  </sheets>
  <externalReferences>
    <externalReference r:id="rId11"/>
    <externalReference r:id="rId12"/>
    <externalReference r:id="rId13"/>
  </externalReferences>
  <definedNames>
    <definedName name="_xlnm._FilterDatabase" localSheetId="5" hidden="1">'ΠΡΟΥΠ ΧΩΡ ΟΜΑΔΕΣ 25-6-18  (2)'!$A$11:$X$39</definedName>
    <definedName name="_xlnm._FilterDatabase" localSheetId="4" hidden="1">'ΠΡΟΥΠ ΧΩΡ ΟΜΑΔΕΣ 28-6-2018'!$A$11:$X$36</definedName>
    <definedName name="_xlnm._FilterDatabase" localSheetId="6" hidden="1">'ΠΡΟΥΠΟΛΟΓΙΣΜΟΣ 25-6-18 '!$A$11:$X$46</definedName>
    <definedName name="_xlnm.Print_Area" localSheetId="0">'ΕΞΩΦΥ ΣΩΣ'!$A$1:$I$62</definedName>
    <definedName name="_xlnm.Print_Area" localSheetId="1">'ΕΞΩΦΥΛΛΟ'!$A$1:$I$64</definedName>
    <definedName name="_xlnm.Print_Area" localSheetId="3">'προμετρηση'!$A$1:$K$34</definedName>
    <definedName name="_xlnm.Print_Area" localSheetId="5">'ΠΡΟΥΠ ΧΩΡ ΟΜΑΔΕΣ 25-6-18  (2)'!$A$1:$X$38</definedName>
    <definedName name="_xlnm.Print_Area" localSheetId="4">'ΠΡΟΥΠ ΧΩΡ ΟΜΑΔΕΣ 28-6-2018'!$A$1:$X$36</definedName>
    <definedName name="_xlnm.Print_Area" localSheetId="6">'ΠΡΟΥΠΟΛΟΓΙΣΜΟΣ 25-6-18 '!$A$1:$X$45</definedName>
    <definedName name="_xlnm.Print_Area" localSheetId="2">'ΣΧΕΔΙΑ'!$A$1:$I$64</definedName>
    <definedName name="_xlnm.Print_Area" localSheetId="7">'φάκελος έργου'!$A$1:$K$47</definedName>
    <definedName name="_xlnm.Print_Titles" localSheetId="5">'ΠΡΟΥΠ ΧΩΡ ΟΜΑΔΕΣ 25-6-18  (2)'!$9:$10</definedName>
    <definedName name="_xlnm.Print_Titles" localSheetId="4">'ΠΡΟΥΠ ΧΩΡ ΟΜΑΔΕΣ 28-6-2018'!$9:$10</definedName>
    <definedName name="_xlnm.Print_Titles" localSheetId="6">'ΠΡΟΥΠΟΛΟΓΙΣΜΟΣ 25-6-18 '!$9:$10</definedName>
  </definedNames>
  <calcPr fullCalcOnLoad="1" fullPrecision="0"/>
</workbook>
</file>

<file path=xl/sharedStrings.xml><?xml version="1.0" encoding="utf-8"?>
<sst xmlns="http://schemas.openxmlformats.org/spreadsheetml/2006/main" count="471" uniqueCount="199">
  <si>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</si>
  <si>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</si>
  <si>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</si>
  <si>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</si>
  <si>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</si>
  <si>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</si>
  <si>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</si>
  <si>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</si>
  <si>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</si>
  <si>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</si>
  <si>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</si>
  <si>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</si>
  <si>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</si>
  <si>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</si>
  <si>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</si>
  <si>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</si>
  <si>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</si>
  <si>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</si>
  <si>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</si>
  <si>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</si>
  <si>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</si>
  <si>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</si>
  <si>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</si>
  <si>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</si>
  <si>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 xml:space="preserve">ΔΕΛΤΙΟ ΠΡΟΜΕΤΡΗΣΗΣ 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</si>
  <si>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</si>
  <si>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</si>
  <si>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</si>
  <si>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</si>
  <si>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</si>
  <si>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</si>
  <si>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</si>
  <si>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</si>
  <si>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</si>
  <si>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</si>
  <si>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</si>
  <si>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</si>
  <si>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</si>
  <si>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</si>
  <si>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</si>
  <si>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</si>
  <si>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</si>
  <si>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</si>
  <si>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</si>
  <si>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</si>
  <si>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</si>
  <si>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</si>
  <si>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</si>
  <si>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</si>
  <si>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</si>
  <si>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</si>
  <si>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</si>
  <si>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>Β</t>
  </si>
  <si>
    <t>ΝΟΜΟΣ ΓΡΕΒΕΝΩΝ</t>
  </si>
  <si>
    <t>ΔΗΜΟΣ ΓΡΕΒΕΝΩΝ</t>
  </si>
  <si>
    <t>Δ/ΝΣΗ ΤΕΧΝΙΚΩΝ ΥΠΗΡΕΣΙΩΝ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</si>
  <si>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</si>
  <si>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</si>
  <si>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</si>
  <si>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</si>
  <si>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</si>
  <si>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</si>
  <si>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</si>
  <si>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</si>
  <si>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</si>
  <si>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</si>
  <si>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</si>
  <si>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</si>
  <si>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</si>
  <si>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</si>
  <si>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</si>
  <si>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</si>
  <si>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</si>
  <si>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</si>
  <si>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</si>
  <si>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</si>
  <si>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</si>
  <si>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</si>
  <si>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</si>
  <si>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</si>
  <si>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</si>
  <si>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</si>
  <si>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</si>
  <si>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</si>
  <si>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</si>
  <si>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</si>
  <si>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</si>
  <si>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</si>
  <si>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</si>
  <si>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</si>
  <si>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</si>
  <si>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</si>
  <si>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</si>
  <si>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</si>
  <si>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</si>
  <si>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</si>
  <si>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</si>
  <si>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</si>
  <si>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</si>
  <si>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</si>
  <si>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</si>
  <si>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</si>
  <si>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</si>
  <si>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</si>
  <si>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</si>
  <si>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24 ΜΗΝΕΣ</t>
  </si>
  <si>
    <t>m</t>
  </si>
  <si>
    <t>Φ.Π.Α. 24 %</t>
  </si>
  <si>
    <t>m3</t>
  </si>
  <si>
    <t>ΑΜΑΞΟΣΤΑΣΙΟΥ</t>
  </si>
  <si>
    <t>Α.Μ.</t>
  </si>
  <si>
    <t>ΕΡΓΟ:</t>
  </si>
  <si>
    <t>ΠΡΟΫΠΟΛΟΓΙΣΜΟΣ:</t>
  </si>
  <si>
    <t xml:space="preserve">ΚΩΔΙΚΟΣ: </t>
  </si>
  <si>
    <t>ΠΙΣΤΩΣΗ 2018:</t>
  </si>
  <si>
    <t xml:space="preserve">ΣΥΝΤΗΡΗΣΗ ΧΩΡΟΥ </t>
  </si>
  <si>
    <t>ΑΡΙΘΜΟΣ ΜΕΛΕΤΗΣ</t>
  </si>
  <si>
    <t>ΠΕΡΙΕΧΟΜΕΝΑ</t>
  </si>
  <si>
    <t xml:space="preserve">Ο Συντάκτης </t>
  </si>
  <si>
    <t>σελιδα 2</t>
  </si>
  <si>
    <t>σελίδα 1</t>
  </si>
  <si>
    <t>1. Τεχνική έκθεση</t>
  </si>
  <si>
    <t>2. Προυπολογισμός μελέτης</t>
  </si>
  <si>
    <t>3. Τιμολόγιο μελέτης</t>
  </si>
  <si>
    <t>4. Συγγραφή Υποχρεώσεων</t>
  </si>
  <si>
    <t>5. ΦΑΥ ΣΑΥ</t>
  </si>
  <si>
    <t>2. ΠΡΟΫΠΟΛΟΓΙΣΜΟΣ ΜΕΛΕΤΗΣ</t>
  </si>
  <si>
    <t xml:space="preserve">ΣΧΕΔΙΑ </t>
  </si>
  <si>
    <t>………….../2018</t>
  </si>
  <si>
    <t>τεμ.</t>
  </si>
  <si>
    <t>ton</t>
  </si>
  <si>
    <t>Ν Τ. 1</t>
  </si>
  <si>
    <t xml:space="preserve">Ανύψωση ή καταβιβασμός φρεατίων  </t>
  </si>
  <si>
    <t>ΥΔΡ 6301 50% ΥΔΡ 6327 50%</t>
  </si>
  <si>
    <t>Ν.Τ. 2</t>
  </si>
  <si>
    <t>ΥΔΡ 6326</t>
  </si>
  <si>
    <r>
      <t>m</t>
    </r>
    <r>
      <rPr>
        <vertAlign val="superscript"/>
        <sz val="8"/>
        <rFont val="Tahoma"/>
        <family val="2"/>
      </rPr>
      <t>2</t>
    </r>
  </si>
  <si>
    <t>ΣΑΤΑ 2018</t>
  </si>
  <si>
    <t>Α-18</t>
  </si>
  <si>
    <t>Προμήθεια δανείων</t>
  </si>
  <si>
    <t>Α-18.1</t>
  </si>
  <si>
    <t>Συνήθη δάνεια υλικών Κατηγορίας Ε2 έως Ε3</t>
  </si>
  <si>
    <t>ΟΔΟ-1510</t>
  </si>
  <si>
    <t>Α-20</t>
  </si>
  <si>
    <t>Κατασκευή επιχωμάτων</t>
  </si>
  <si>
    <t>ΟΔΟ-1530</t>
  </si>
  <si>
    <r>
      <t>m</t>
    </r>
    <r>
      <rPr>
        <vertAlign val="superscript"/>
        <sz val="8"/>
        <rFont val="Tahoma"/>
        <family val="2"/>
      </rPr>
      <t>3</t>
    </r>
  </si>
  <si>
    <t>ΟΔΟ-3211.Β</t>
  </si>
  <si>
    <t>Γ-2.2</t>
  </si>
  <si>
    <t>Δ-2</t>
  </si>
  <si>
    <t>Εκσκαφή-φρεζάρισμα ασφαλτικού οδοστρώματος</t>
  </si>
  <si>
    <t>Δ-2.1</t>
  </si>
  <si>
    <t>Εκσκαφή-φρεζάρισμα βάθους έως 4 cm</t>
  </si>
  <si>
    <t>ΟΔΟ-1132</t>
  </si>
  <si>
    <t>Δ-4</t>
  </si>
  <si>
    <t>Ασφαλτική συγκολλητική επάλειψη</t>
  </si>
  <si>
    <t>ΟΔΟ-4120</t>
  </si>
  <si>
    <t>Δ-3</t>
  </si>
  <si>
    <t>Ασφαλτική προεπάλειψη</t>
  </si>
  <si>
    <t>ΟΔΟ-4110</t>
  </si>
  <si>
    <t>Δ-6</t>
  </si>
  <si>
    <t>Ασφαλτική ισοπεδωτική στρώση μεταβλ. πάχους (Π.Τ.Π. Α265)</t>
  </si>
  <si>
    <t>ΟΔΟ-4421.Β</t>
  </si>
  <si>
    <t>40,48*</t>
  </si>
  <si>
    <t>Δ-8.1</t>
  </si>
  <si>
    <t xml:space="preserve">Ασφαλτική στρώση κυκλοφορίας 0,05 m με χρήση κοινής ασφάλτου </t>
  </si>
  <si>
    <t>ΟΔΟ-4521.Β</t>
  </si>
  <si>
    <t xml:space="preserve">Ανύψωση καταβιβασμός φρεατίων πεζοδρομίων </t>
  </si>
  <si>
    <t xml:space="preserve">ΣΥΝΟΛΟ Β ΄ΟΜΑΔΑΣ </t>
  </si>
  <si>
    <t>ΣΥΝΟΛΟ ΟΜΑΔΩΝ Α+Β</t>
  </si>
  <si>
    <t>ΑΠΟΚΑΤΑΣΤΑΣΗ ΚΑΘΙΖΗΣΕΩΝ ΚΑΤΑΠΤΩ-</t>
  </si>
  <si>
    <t>ΣΕΩΝ ΟΔΩΝ ΤΟΥ ΔΗΜΟΥ (ΕΤΟΥΣ 2018)</t>
  </si>
  <si>
    <t>30-7333-496</t>
  </si>
  <si>
    <t>Α-2</t>
  </si>
  <si>
    <t xml:space="preserve">Γενικές εκσκαφές σε έδαφος γαιώδες -ημιβραχώδες </t>
  </si>
  <si>
    <t>ΟΔΟ-1123Α</t>
  </si>
  <si>
    <t>Α-14</t>
  </si>
  <si>
    <t xml:space="preserve">Καθαρισμός και μόρφωση τάφρου τριγωνικής διατομής ή τάφρου ερείσματος, σε κάθε είδους έδαφος </t>
  </si>
  <si>
    <t>ΟΔΟ-1310</t>
  </si>
  <si>
    <t>Β-7</t>
  </si>
  <si>
    <t>Λιθορριπή κοιτοστρώσεων, αναβαθμών κ.λ.π.</t>
  </si>
  <si>
    <t>ΥΔΡ-6157</t>
  </si>
  <si>
    <t>ΣΥΝΟΛΟ Α</t>
  </si>
  <si>
    <t>ΟΜΑΔΑ Β: ΤΕΧΝΙΚΑ ΕΡΓΑ</t>
  </si>
  <si>
    <t>ΣΥΝΟΛΟ Β</t>
  </si>
  <si>
    <r>
      <t>m</t>
    </r>
    <r>
      <rPr>
        <vertAlign val="superscript"/>
        <sz val="9"/>
        <rFont val="Tahoma"/>
        <family val="2"/>
      </rPr>
      <t>3</t>
    </r>
  </si>
  <si>
    <t>ΟΜΑΔΑ Γ: ΟΔΟΣΤΡΩΣΙΑ</t>
  </si>
  <si>
    <t>Γ-1.2</t>
  </si>
  <si>
    <t>Υπόβαση οδοστρωσίας συμπυκωμένου πάχους 0,10 m</t>
  </si>
  <si>
    <t>ΟΔΟ-3111.Β</t>
  </si>
  <si>
    <t>Βάση πάχους 0,10 m (Π.Τ.Π. Ο-155)</t>
  </si>
  <si>
    <r>
      <t>m</t>
    </r>
    <r>
      <rPr>
        <vertAlign val="superscript"/>
        <sz val="9"/>
        <rFont val="Tahoma"/>
        <family val="2"/>
      </rPr>
      <t>2</t>
    </r>
  </si>
  <si>
    <t>ΣΥΝΟΛΟ Γ</t>
  </si>
  <si>
    <t>ΟΜΑΔΑ Δ:  ΑΣΦΑΛΤΙΚΑ (με την αξία της ασφάλτου)</t>
  </si>
  <si>
    <t>ΟΜΑΔΑ ΑΣΦΑΛΤΙΚΑ</t>
  </si>
  <si>
    <t>Α-1</t>
  </si>
  <si>
    <t xml:space="preserve">Εκσκαφές χαλαρών εδαφών </t>
  </si>
  <si>
    <t>ΟΔΟ-1110</t>
  </si>
  <si>
    <t>78/2018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</si>
</sst>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  <numFmt numFmtId="203" formatCode="&quot;Ναι&quot;;&quot;Ναι&quot;;&quot;'Οχι&quot;"/>
    <numFmt numFmtId="204" formatCode="&quot;Αληθές&quot;;&quot;Αληθές&quot;;&quot;Ψευδές&quot;"/>
    <numFmt numFmtId="205" formatCode="&quot;Ενεργοποίηση&quot;;&quot;Ενεργοποίηση&quot;;&quot;Απενεργοποίηση&quot;"/>
    <numFmt numFmtId="206" formatCode="[$€-2]\ #,##0.00_);[Red]\([$€-2]\ #,##0.00\)"/>
  </numFmts>
  <fonts count="65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b/>
      <sz val="8"/>
      <name val="Arial Greek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8"/>
      <color indexed="22"/>
      <name val="Tahoma"/>
      <family val="2"/>
    </font>
    <font>
      <vertAlign val="superscript"/>
      <sz val="8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12"/>
      <name val="Tahoma"/>
      <family val="2"/>
    </font>
    <font>
      <sz val="18"/>
      <name val="Arial Greek"/>
      <family val="0"/>
    </font>
    <font>
      <b/>
      <sz val="13"/>
      <name val="Tahoma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sz val="13"/>
      <name val="Arial Greek"/>
      <family val="0"/>
    </font>
    <font>
      <sz val="13"/>
      <color indexed="12"/>
      <name val="Arial Greek"/>
      <family val="0"/>
    </font>
    <font>
      <u val="single"/>
      <sz val="11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12"/>
      <name val="Arial Greek"/>
      <family val="0"/>
    </font>
    <font>
      <b/>
      <sz val="10"/>
      <color indexed="10"/>
      <name val="Tahoma"/>
      <family val="2"/>
    </font>
    <font>
      <b/>
      <sz val="16"/>
      <name val="Tahoma"/>
      <family val="2"/>
    </font>
    <font>
      <u val="single"/>
      <sz val="10"/>
      <color indexed="12"/>
      <name val="Tahoma"/>
      <family val="2"/>
    </font>
    <font>
      <u val="single"/>
      <sz val="8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21" fillId="0" borderId="10" xfId="17" applyFont="1" applyBorder="1">
      <alignment/>
      <protection/>
    </xf>
    <xf numFmtId="0" fontId="26" fillId="0" borderId="10" xfId="17" applyFont="1" applyBorder="1" applyAlignment="1">
      <alignment horizontal="left"/>
      <protection/>
    </xf>
    <xf numFmtId="0" fontId="26" fillId="0" borderId="10" xfId="17" applyFont="1" applyBorder="1">
      <alignment/>
      <protection/>
    </xf>
    <xf numFmtId="0" fontId="21" fillId="0" borderId="10" xfId="15" applyNumberFormat="1" applyFont="1" applyBorder="1" applyAlignment="1">
      <alignment horizontal="center"/>
      <protection/>
    </xf>
    <xf numFmtId="0" fontId="21" fillId="0" borderId="10" xfId="15" applyNumberFormat="1" applyFont="1" applyBorder="1" applyAlignment="1">
      <alignment horizontal="left" wrapText="1"/>
      <protection/>
    </xf>
    <xf numFmtId="0" fontId="21" fillId="0" borderId="10" xfId="15" applyNumberFormat="1" applyFont="1" applyBorder="1" applyAlignment="1">
      <alignment horizontal="left"/>
      <protection/>
    </xf>
    <xf numFmtId="3" fontId="21" fillId="0" borderId="10" xfId="15" applyNumberFormat="1" applyFont="1" applyBorder="1">
      <alignment/>
      <protection/>
    </xf>
    <xf numFmtId="3" fontId="27" fillId="0" borderId="10" xfId="15" applyNumberFormat="1" applyFont="1" applyBorder="1">
      <alignment/>
      <protection/>
    </xf>
    <xf numFmtId="0" fontId="21" fillId="0" borderId="10" xfId="15" applyNumberFormat="1" applyFont="1" applyBorder="1" applyAlignment="1">
      <alignment horizontal="right"/>
      <protection/>
    </xf>
    <xf numFmtId="4" fontId="21" fillId="0" borderId="10" xfId="15" applyNumberFormat="1" applyFont="1" applyBorder="1">
      <alignment/>
      <protection/>
    </xf>
    <xf numFmtId="0" fontId="21" fillId="0" borderId="10" xfId="17" applyFont="1" applyBorder="1" applyAlignment="1">
      <alignment horizontal="left"/>
      <protection/>
    </xf>
    <xf numFmtId="0" fontId="26" fillId="0" borderId="10" xfId="17" applyFont="1" applyBorder="1" applyAlignment="1">
      <alignment vertical="top" wrapText="1"/>
      <protection/>
    </xf>
    <xf numFmtId="4" fontId="21" fillId="0" borderId="10" xfId="15" applyNumberFormat="1" applyFont="1" applyBorder="1" applyAlignment="1">
      <alignment horizontal="left"/>
      <protection/>
    </xf>
    <xf numFmtId="0" fontId="21" fillId="0" borderId="10" xfId="17" applyFont="1" applyBorder="1" applyAlignment="1">
      <alignment/>
      <protection/>
    </xf>
    <xf numFmtId="0" fontId="26" fillId="0" borderId="10" xfId="17" applyFont="1" applyBorder="1" applyAlignment="1">
      <alignment/>
      <protection/>
    </xf>
    <xf numFmtId="0" fontId="21" fillId="0" borderId="11" xfId="15" applyNumberFormat="1" applyFont="1" applyBorder="1" applyAlignment="1">
      <alignment horizontal="center"/>
      <protection/>
    </xf>
    <xf numFmtId="4" fontId="21" fillId="0" borderId="11" xfId="15" applyNumberFormat="1" applyFont="1" applyBorder="1">
      <alignment/>
      <protection/>
    </xf>
    <xf numFmtId="0" fontId="4" fillId="0" borderId="0" xfId="15" applyNumberFormat="1" applyFont="1" applyFill="1" applyBorder="1" applyAlignment="1">
      <alignment horizontal="center"/>
      <protection/>
    </xf>
    <xf numFmtId="3" fontId="4" fillId="0" borderId="0" xfId="15" applyNumberFormat="1" applyFont="1" applyFill="1" applyBorder="1">
      <alignment/>
      <protection/>
    </xf>
    <xf numFmtId="0" fontId="4" fillId="0" borderId="0" xfId="15" applyNumberFormat="1" applyFont="1" applyFill="1" applyBorder="1" applyAlignment="1">
      <alignment horizontal="right"/>
      <protection/>
    </xf>
    <xf numFmtId="4" fontId="4" fillId="0" borderId="0" xfId="15" applyNumberFormat="1" applyFont="1" applyFill="1" applyBorder="1">
      <alignment/>
      <protection/>
    </xf>
    <xf numFmtId="0" fontId="4" fillId="0" borderId="0" xfId="15" applyNumberFormat="1" applyFont="1" applyBorder="1">
      <alignment/>
      <protection/>
    </xf>
    <xf numFmtId="0" fontId="4" fillId="0" borderId="10" xfId="15" applyNumberFormat="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/>
    </xf>
    <xf numFmtId="4" fontId="4" fillId="0" borderId="0" xfId="15" applyNumberFormat="1" applyFont="1" applyBorder="1">
      <alignment/>
      <protection/>
    </xf>
    <xf numFmtId="4" fontId="21" fillId="0" borderId="10" xfId="15" applyNumberFormat="1" applyFont="1" applyBorder="1" applyAlignment="1">
      <alignment horizontal="center"/>
      <protection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0" xfId="16" applyNumberFormat="1" applyFont="1" applyFill="1" applyBorder="1" applyAlignment="1">
      <alignment horizontal="center"/>
      <protection/>
    </xf>
    <xf numFmtId="0" fontId="4" fillId="0" borderId="10" xfId="15" applyNumberFormat="1" applyFont="1" applyFill="1" applyBorder="1" applyAlignment="1">
      <alignment horizontal="left" wrapText="1"/>
      <protection/>
    </xf>
    <xf numFmtId="0" fontId="4" fillId="3" borderId="13" xfId="15" applyNumberFormat="1" applyFont="1" applyFill="1" applyBorder="1" applyAlignment="1">
      <alignment horizontal="center" vertical="center"/>
      <protection/>
    </xf>
    <xf numFmtId="0" fontId="4" fillId="3" borderId="14" xfId="15" applyNumberFormat="1" applyFont="1" applyFill="1" applyBorder="1" applyAlignment="1">
      <alignment horizontal="center" vertical="center"/>
      <protection/>
    </xf>
    <xf numFmtId="4" fontId="4" fillId="3" borderId="14" xfId="15" applyNumberFormat="1" applyFont="1" applyFill="1" applyBorder="1" applyAlignment="1">
      <alignment horizontal="center" vertical="center"/>
      <protection/>
    </xf>
    <xf numFmtId="4" fontId="4" fillId="3" borderId="15" xfId="15" applyNumberFormat="1" applyFont="1" applyFill="1" applyBorder="1" applyAlignment="1">
      <alignment horizontal="center" vertical="center"/>
      <protection/>
    </xf>
    <xf numFmtId="0" fontId="21" fillId="0" borderId="2" xfId="0" applyFont="1" applyBorder="1" applyAlignment="1">
      <alignment/>
    </xf>
    <xf numFmtId="0" fontId="3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1" fillId="2" borderId="8" xfId="0" applyFont="1" applyFill="1" applyBorder="1" applyAlignment="1">
      <alignment/>
    </xf>
    <xf numFmtId="0" fontId="21" fillId="2" borderId="18" xfId="0" applyFont="1" applyFill="1" applyBorder="1" applyAlignment="1">
      <alignment/>
    </xf>
    <xf numFmtId="0" fontId="21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21" fillId="2" borderId="19" xfId="0" applyFont="1" applyFill="1" applyBorder="1" applyAlignment="1">
      <alignment/>
    </xf>
    <xf numFmtId="0" fontId="21" fillId="2" borderId="9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0" fontId="34" fillId="2" borderId="0" xfId="0" applyFont="1" applyFill="1" applyAlignment="1">
      <alignment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1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2" fillId="2" borderId="2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1" fontId="26" fillId="2" borderId="19" xfId="0" applyNumberFormat="1" applyFont="1" applyFill="1" applyBorder="1" applyAlignment="1">
      <alignment horizontal="left"/>
    </xf>
    <xf numFmtId="14" fontId="26" fillId="2" borderId="19" xfId="0" applyNumberFormat="1" applyFont="1" applyFill="1" applyBorder="1" applyAlignment="1">
      <alignment horizontal="left"/>
    </xf>
    <xf numFmtId="0" fontId="26" fillId="2" borderId="19" xfId="0" applyFont="1" applyFill="1" applyBorder="1" applyAlignment="1">
      <alignment horizontal="left"/>
    </xf>
    <xf numFmtId="0" fontId="34" fillId="0" borderId="26" xfId="0" applyFont="1" applyBorder="1" applyAlignment="1">
      <alignment/>
    </xf>
    <xf numFmtId="0" fontId="34" fillId="2" borderId="8" xfId="0" applyFont="1" applyFill="1" applyBorder="1" applyAlignment="1">
      <alignment/>
    </xf>
    <xf numFmtId="0" fontId="34" fillId="2" borderId="18" xfId="0" applyFont="1" applyFill="1" applyBorder="1" applyAlignment="1">
      <alignment/>
    </xf>
    <xf numFmtId="14" fontId="25" fillId="2" borderId="19" xfId="0" applyNumberFormat="1" applyFont="1" applyFill="1" applyBorder="1" applyAlignment="1">
      <alignment horizontal="left"/>
    </xf>
    <xf numFmtId="171" fontId="35" fillId="2" borderId="0" xfId="0" applyNumberFormat="1" applyFont="1" applyFill="1" applyAlignment="1">
      <alignment horizontal="left"/>
    </xf>
    <xf numFmtId="0" fontId="21" fillId="2" borderId="27" xfId="0" applyFont="1" applyFill="1" applyBorder="1" applyAlignment="1">
      <alignment/>
    </xf>
    <xf numFmtId="0" fontId="21" fillId="2" borderId="28" xfId="0" applyFont="1" applyFill="1" applyBorder="1" applyAlignment="1">
      <alignment/>
    </xf>
    <xf numFmtId="0" fontId="25" fillId="2" borderId="29" xfId="0" applyFont="1" applyFill="1" applyBorder="1" applyAlignment="1">
      <alignment horizontal="left"/>
    </xf>
    <xf numFmtId="0" fontId="26" fillId="2" borderId="2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left"/>
    </xf>
    <xf numFmtId="0" fontId="30" fillId="2" borderId="19" xfId="0" applyFont="1" applyFill="1" applyBorder="1" applyAlignment="1">
      <alignment horizontal="left"/>
    </xf>
    <xf numFmtId="10" fontId="26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21" fillId="2" borderId="3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171" fontId="4" fillId="2" borderId="20" xfId="0" applyNumberFormat="1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171" fontId="4" fillId="2" borderId="31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171" fontId="2" fillId="2" borderId="20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171" fontId="21" fillId="2" borderId="31" xfId="0" applyNumberFormat="1" applyFont="1" applyFill="1" applyBorder="1" applyAlignment="1">
      <alignment/>
    </xf>
    <xf numFmtId="0" fontId="36" fillId="2" borderId="8" xfId="0" applyFont="1" applyFill="1" applyBorder="1" applyAlignment="1">
      <alignment/>
    </xf>
    <xf numFmtId="0" fontId="36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37" fillId="2" borderId="3" xfId="0" applyFont="1" applyFill="1" applyBorder="1" applyAlignment="1">
      <alignment horizontal="left"/>
    </xf>
    <xf numFmtId="0" fontId="37" fillId="2" borderId="0" xfId="0" applyFont="1" applyFill="1" applyAlignment="1">
      <alignment/>
    </xf>
    <xf numFmtId="0" fontId="37" fillId="2" borderId="0" xfId="0" applyFont="1" applyFill="1" applyBorder="1" applyAlignment="1">
      <alignment/>
    </xf>
    <xf numFmtId="0" fontId="37" fillId="2" borderId="4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38" fillId="2" borderId="0" xfId="0" applyFont="1" applyFill="1" applyAlignment="1">
      <alignment/>
    </xf>
    <xf numFmtId="0" fontId="39" fillId="0" borderId="0" xfId="0" applyFont="1" applyAlignment="1">
      <alignment/>
    </xf>
    <xf numFmtId="4" fontId="21" fillId="0" borderId="11" xfId="15" applyNumberFormat="1" applyFont="1" applyBorder="1" applyAlignment="1">
      <alignment horizontal="center"/>
      <protection/>
    </xf>
    <xf numFmtId="4" fontId="4" fillId="0" borderId="0" xfId="15" applyNumberFormat="1" applyFont="1" applyFill="1" applyBorder="1" applyAlignment="1">
      <alignment horizontal="center"/>
      <protection/>
    </xf>
    <xf numFmtId="0" fontId="4" fillId="3" borderId="13" xfId="15" applyNumberFormat="1" applyFont="1" applyFill="1" applyBorder="1" applyAlignment="1">
      <alignment horizontal="center" vertical="center" wrapText="1"/>
      <protection/>
    </xf>
    <xf numFmtId="3" fontId="21" fillId="0" borderId="10" xfId="15" applyNumberFormat="1" applyFont="1" applyBorder="1" applyAlignment="1">
      <alignment horizontal="right" wrapText="1"/>
      <protection/>
    </xf>
    <xf numFmtId="0" fontId="4" fillId="3" borderId="14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wrapText="1"/>
      <protection/>
    </xf>
    <xf numFmtId="0" fontId="21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wrapText="1"/>
      <protection/>
    </xf>
    <xf numFmtId="0" fontId="40" fillId="0" borderId="0" xfId="0" applyFont="1" applyAlignment="1">
      <alignment/>
    </xf>
    <xf numFmtId="0" fontId="30" fillId="0" borderId="1" xfId="0" applyFont="1" applyBorder="1" applyAlignment="1">
      <alignment/>
    </xf>
    <xf numFmtId="171" fontId="30" fillId="2" borderId="20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1" fillId="0" borderId="10" xfId="15" applyNumberFormat="1" applyFont="1" applyBorder="1" applyAlignment="1">
      <alignment horizontal="center" wrapText="1"/>
      <protection/>
    </xf>
    <xf numFmtId="3" fontId="21" fillId="0" borderId="10" xfId="15" applyNumberFormat="1" applyFont="1" applyBorder="1" applyAlignment="1">
      <alignment horizontal="left"/>
      <protection/>
    </xf>
    <xf numFmtId="3" fontId="27" fillId="0" borderId="10" xfId="15" applyNumberFormat="1" applyFont="1" applyBorder="1" applyAlignment="1">
      <alignment horizontal="left"/>
      <protection/>
    </xf>
    <xf numFmtId="0" fontId="21" fillId="0" borderId="10" xfId="15" applyFont="1" applyBorder="1">
      <alignment/>
      <protection/>
    </xf>
    <xf numFmtId="4" fontId="4" fillId="0" borderId="0" xfId="15" applyNumberFormat="1" applyFont="1" applyBorder="1" applyAlignment="1">
      <alignment horizontal="left"/>
      <protection/>
    </xf>
    <xf numFmtId="0" fontId="28" fillId="2" borderId="20" xfId="0" applyFont="1" applyFill="1" applyBorder="1" applyAlignment="1">
      <alignment horizontal="center"/>
    </xf>
    <xf numFmtId="0" fontId="4" fillId="0" borderId="35" xfId="15" applyNumberFormat="1" applyFont="1" applyFill="1" applyBorder="1" applyAlignment="1">
      <alignment horizontal="left"/>
      <protection/>
    </xf>
    <xf numFmtId="0" fontId="4" fillId="0" borderId="36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4" fillId="0" borderId="20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4" fontId="4" fillId="0" borderId="0" xfId="15" applyNumberFormat="1" applyFont="1" applyFill="1" applyBorder="1" applyAlignment="1">
      <alignment horizontal="center" vertical="center"/>
      <protection/>
    </xf>
    <xf numFmtId="0" fontId="21" fillId="0" borderId="11" xfId="15" applyNumberFormat="1" applyFont="1" applyFill="1" applyBorder="1" applyAlignment="1">
      <alignment horizontal="left" wrapText="1"/>
      <protection/>
    </xf>
    <xf numFmtId="0" fontId="21" fillId="0" borderId="11" xfId="15" applyNumberFormat="1" applyFont="1" applyFill="1" applyBorder="1" applyAlignment="1">
      <alignment horizontal="center"/>
      <protection/>
    </xf>
    <xf numFmtId="3" fontId="21" fillId="0" borderId="37" xfId="15" applyNumberFormat="1" applyFont="1" applyFill="1" applyBorder="1" applyAlignment="1">
      <alignment horizontal="right"/>
      <protection/>
    </xf>
    <xf numFmtId="3" fontId="27" fillId="0" borderId="37" xfId="15" applyNumberFormat="1" applyFont="1" applyFill="1" applyBorder="1" applyAlignment="1">
      <alignment horizontal="right"/>
      <protection/>
    </xf>
    <xf numFmtId="0" fontId="21" fillId="0" borderId="37" xfId="15" applyNumberFormat="1" applyFont="1" applyFill="1" applyBorder="1" applyAlignment="1">
      <alignment horizontal="right"/>
      <protection/>
    </xf>
    <xf numFmtId="4" fontId="21" fillId="0" borderId="37" xfId="15" applyNumberFormat="1" applyFont="1" applyFill="1" applyBorder="1">
      <alignment/>
      <protection/>
    </xf>
    <xf numFmtId="3" fontId="4" fillId="3" borderId="13" xfId="15" applyNumberFormat="1" applyFont="1" applyFill="1" applyBorder="1" applyAlignment="1">
      <alignment horizontal="center" vertical="center"/>
      <protection/>
    </xf>
    <xf numFmtId="3" fontId="29" fillId="3" borderId="13" xfId="15" applyNumberFormat="1" applyFont="1" applyFill="1" applyBorder="1" applyAlignment="1">
      <alignment horizontal="center" vertical="center"/>
      <protection/>
    </xf>
    <xf numFmtId="4" fontId="4" fillId="3" borderId="13" xfId="15" applyNumberFormat="1" applyFont="1" applyFill="1" applyBorder="1" applyAlignment="1">
      <alignment horizontal="center" vertical="center"/>
      <protection/>
    </xf>
    <xf numFmtId="4" fontId="29" fillId="3" borderId="13" xfId="15" applyNumberFormat="1" applyFont="1" applyFill="1" applyBorder="1" applyAlignment="1">
      <alignment horizontal="center" vertical="center"/>
      <protection/>
    </xf>
    <xf numFmtId="3" fontId="4" fillId="3" borderId="14" xfId="15" applyNumberFormat="1" applyFont="1" applyFill="1" applyBorder="1" applyAlignment="1">
      <alignment horizontal="center" vertical="center"/>
      <protection/>
    </xf>
    <xf numFmtId="3" fontId="29" fillId="3" borderId="14" xfId="15" applyNumberFormat="1" applyFont="1" applyFill="1" applyBorder="1" applyAlignment="1">
      <alignment horizontal="center" vertical="center"/>
      <protection/>
    </xf>
    <xf numFmtId="4" fontId="29" fillId="3" borderId="14" xfId="15" applyNumberFormat="1" applyFont="1" applyFill="1" applyBorder="1" applyAlignment="1">
      <alignment horizontal="center" vertical="center"/>
      <protection/>
    </xf>
    <xf numFmtId="0" fontId="4" fillId="0" borderId="36" xfId="15" applyNumberFormat="1" applyFont="1" applyBorder="1" applyAlignment="1">
      <alignment horizontal="right" wrapText="1"/>
      <protection/>
    </xf>
    <xf numFmtId="0" fontId="23" fillId="2" borderId="0" xfId="0" applyFont="1" applyFill="1" applyBorder="1" applyAlignment="1">
      <alignment horizontal="left"/>
    </xf>
    <xf numFmtId="4" fontId="4" fillId="0" borderId="0" xfId="15" applyNumberFormat="1" applyFont="1" applyFill="1" applyBorder="1" applyAlignment="1">
      <alignment horizontal="left"/>
      <protection/>
    </xf>
    <xf numFmtId="0" fontId="4" fillId="0" borderId="0" xfId="15" applyNumberFormat="1" applyFont="1" applyFill="1" applyBorder="1">
      <alignment/>
      <protection/>
    </xf>
    <xf numFmtId="4" fontId="26" fillId="0" borderId="10" xfId="15" applyNumberFormat="1" applyFont="1" applyFill="1" applyBorder="1">
      <alignment/>
      <protection/>
    </xf>
    <xf numFmtId="4" fontId="21" fillId="0" borderId="10" xfId="15" applyNumberFormat="1" applyFont="1" applyFill="1" applyBorder="1" applyAlignment="1">
      <alignment horizontal="left"/>
      <protection/>
    </xf>
    <xf numFmtId="3" fontId="21" fillId="2" borderId="10" xfId="15" applyNumberFormat="1" applyFont="1" applyFill="1" applyBorder="1" applyAlignment="1">
      <alignment horizontal="left"/>
      <protection/>
    </xf>
    <xf numFmtId="0" fontId="21" fillId="2" borderId="10" xfId="15" applyFont="1" applyFill="1" applyBorder="1">
      <alignment/>
      <protection/>
    </xf>
    <xf numFmtId="3" fontId="21" fillId="2" borderId="37" xfId="15" applyNumberFormat="1" applyFont="1" applyFill="1" applyBorder="1" applyAlignment="1">
      <alignment horizontal="right"/>
      <protection/>
    </xf>
    <xf numFmtId="4" fontId="4" fillId="2" borderId="10" xfId="15" applyNumberFormat="1" applyFont="1" applyFill="1" applyBorder="1" applyAlignment="1">
      <alignment/>
      <protection/>
    </xf>
    <xf numFmtId="3" fontId="4" fillId="2" borderId="0" xfId="15" applyNumberFormat="1" applyFont="1" applyFill="1" applyBorder="1" applyAlignment="1">
      <alignment/>
      <protection/>
    </xf>
    <xf numFmtId="4" fontId="21" fillId="0" borderId="0" xfId="15" applyNumberFormat="1" applyFont="1" applyBorder="1">
      <alignment/>
      <protection/>
    </xf>
    <xf numFmtId="4" fontId="21" fillId="0" borderId="0" xfId="15" applyNumberFormat="1" applyFont="1" applyBorder="1" applyAlignment="1">
      <alignment horizontal="left"/>
      <protection/>
    </xf>
    <xf numFmtId="0" fontId="21" fillId="0" borderId="0" xfId="15" applyNumberFormat="1" applyFont="1" applyBorder="1" applyAlignment="1">
      <alignment horizontal="left"/>
      <protection/>
    </xf>
    <xf numFmtId="4" fontId="21" fillId="0" borderId="0" xfId="15" applyNumberFormat="1" applyFont="1" applyFill="1" applyBorder="1">
      <alignment/>
      <protection/>
    </xf>
    <xf numFmtId="0" fontId="21" fillId="0" borderId="0" xfId="15" applyNumberFormat="1" applyFont="1" applyFill="1" applyBorder="1">
      <alignment/>
      <protection/>
    </xf>
    <xf numFmtId="0" fontId="21" fillId="0" borderId="0" xfId="15" applyNumberFormat="1" applyFont="1" applyBorder="1" applyAlignment="1">
      <alignment horizontal="center"/>
      <protection/>
    </xf>
    <xf numFmtId="0" fontId="21" fillId="0" borderId="0" xfId="15" applyNumberFormat="1" applyFont="1" applyBorder="1" applyAlignment="1">
      <alignment horizontal="left" wrapText="1"/>
      <protection/>
    </xf>
    <xf numFmtId="3" fontId="21" fillId="0" borderId="0" xfId="15" applyNumberFormat="1" applyFont="1" applyBorder="1">
      <alignment/>
      <protection/>
    </xf>
    <xf numFmtId="3" fontId="27" fillId="0" borderId="0" xfId="15" applyNumberFormat="1" applyFont="1" applyBorder="1">
      <alignment/>
      <protection/>
    </xf>
    <xf numFmtId="0" fontId="21" fillId="0" borderId="0" xfId="15" applyNumberFormat="1" applyFont="1" applyBorder="1" applyAlignment="1">
      <alignment horizontal="right"/>
      <protection/>
    </xf>
    <xf numFmtId="0" fontId="21" fillId="0" borderId="0" xfId="15" applyNumberFormat="1" applyFont="1" applyFill="1" applyBorder="1" applyAlignment="1">
      <alignment horizontal="center"/>
      <protection/>
    </xf>
    <xf numFmtId="0" fontId="21" fillId="0" borderId="0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center" wrapText="1"/>
      <protection/>
    </xf>
    <xf numFmtId="3" fontId="21" fillId="2" borderId="0" xfId="15" applyNumberFormat="1" applyFont="1" applyFill="1" applyBorder="1" applyAlignment="1">
      <alignment/>
      <protection/>
    </xf>
    <xf numFmtId="3" fontId="21" fillId="0" borderId="0" xfId="15" applyNumberFormat="1" applyFont="1" applyFill="1" applyBorder="1">
      <alignment/>
      <protection/>
    </xf>
    <xf numFmtId="3" fontId="27" fillId="0" borderId="0" xfId="15" applyNumberFormat="1" applyFont="1" applyFill="1" applyBorder="1">
      <alignment/>
      <protection/>
    </xf>
    <xf numFmtId="0" fontId="21" fillId="0" borderId="0" xfId="15" applyNumberFormat="1" applyFont="1" applyFill="1" applyBorder="1" applyAlignment="1">
      <alignment horizontal="right"/>
      <protection/>
    </xf>
    <xf numFmtId="4" fontId="21" fillId="0" borderId="0" xfId="15" applyNumberFormat="1" applyFont="1" applyFill="1" applyBorder="1" applyAlignment="1">
      <alignment horizontal="center"/>
      <protection/>
    </xf>
    <xf numFmtId="4" fontId="21" fillId="0" borderId="0" xfId="15" applyNumberFormat="1" applyFont="1" applyBorder="1" applyAlignment="1">
      <alignment horizontal="center"/>
      <protection/>
    </xf>
    <xf numFmtId="4" fontId="21" fillId="0" borderId="38" xfId="15" applyNumberFormat="1" applyFont="1" applyBorder="1" applyAlignment="1">
      <alignment horizontal="left"/>
      <protection/>
    </xf>
    <xf numFmtId="0" fontId="21" fillId="0" borderId="11" xfId="15" applyNumberFormat="1" applyFont="1" applyFill="1" applyBorder="1" applyAlignment="1">
      <alignment horizontal="center" wrapText="1"/>
      <protection/>
    </xf>
    <xf numFmtId="4" fontId="21" fillId="0" borderId="0" xfId="15" applyNumberFormat="1" applyFont="1" applyFill="1" applyBorder="1" applyAlignment="1">
      <alignment horizontal="left"/>
      <protection/>
    </xf>
    <xf numFmtId="0" fontId="21" fillId="0" borderId="0" xfId="15" applyNumberFormat="1" applyFont="1" applyFill="1" applyBorder="1" applyAlignment="1">
      <alignment horizontal="center" wrapText="1"/>
      <protection/>
    </xf>
    <xf numFmtId="0" fontId="21" fillId="0" borderId="0" xfId="15" applyNumberFormat="1" applyFont="1" applyBorder="1" applyAlignment="1">
      <alignment horizontal="center" wrapText="1"/>
      <protection/>
    </xf>
    <xf numFmtId="0" fontId="26" fillId="0" borderId="10" xfId="15" applyNumberFormat="1" applyFont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left" wrapText="1"/>
      <protection/>
    </xf>
    <xf numFmtId="3" fontId="29" fillId="0" borderId="0" xfId="15" applyNumberFormat="1" applyFont="1" applyFill="1" applyBorder="1">
      <alignment/>
      <protection/>
    </xf>
    <xf numFmtId="0" fontId="4" fillId="0" borderId="20" xfId="15" applyNumberFormat="1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201" fontId="4" fillId="0" borderId="0" xfId="15" applyNumberFormat="1" applyFont="1" applyFill="1" applyBorder="1" applyAlignment="1">
      <alignment horizontal="center" vertical="center"/>
      <protection/>
    </xf>
    <xf numFmtId="0" fontId="4" fillId="0" borderId="26" xfId="15" applyNumberFormat="1" applyFont="1" applyFill="1" applyBorder="1" applyAlignment="1">
      <alignment horizontal="center" vertical="center" wrapText="1"/>
      <protection/>
    </xf>
    <xf numFmtId="0" fontId="4" fillId="0" borderId="20" xfId="16" applyNumberFormat="1" applyFont="1" applyFill="1" applyBorder="1" applyAlignment="1">
      <alignment horizontal="center" vertical="center" wrapText="1"/>
      <protection/>
    </xf>
    <xf numFmtId="0" fontId="4" fillId="0" borderId="20" xfId="15" applyNumberFormat="1" applyFont="1" applyFill="1" applyBorder="1" applyAlignment="1">
      <alignment horizontal="center" vertical="center" wrapText="1"/>
      <protection/>
    </xf>
    <xf numFmtId="0" fontId="4" fillId="0" borderId="39" xfId="15" applyNumberFormat="1" applyFont="1" applyFill="1" applyBorder="1" applyAlignment="1">
      <alignment horizontal="center" vertical="center" wrapText="1"/>
      <protection/>
    </xf>
    <xf numFmtId="0" fontId="4" fillId="0" borderId="14" xfId="15" applyNumberFormat="1" applyFont="1" applyFill="1" applyBorder="1" applyAlignment="1">
      <alignment horizontal="center" vertical="center" wrapText="1"/>
      <protection/>
    </xf>
    <xf numFmtId="0" fontId="4" fillId="0" borderId="14" xfId="16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0" xfId="0" applyFont="1" applyFill="1" applyAlignment="1">
      <alignment/>
    </xf>
    <xf numFmtId="4" fontId="1" fillId="0" borderId="2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4" fillId="0" borderId="0" xfId="15" applyNumberFormat="1" applyFont="1" applyFill="1" applyBorder="1" applyAlignment="1">
      <alignment horizontal="right" vertical="center"/>
      <protection/>
    </xf>
    <xf numFmtId="4" fontId="4" fillId="0" borderId="20" xfId="15" applyNumberFormat="1" applyFont="1" applyFill="1" applyBorder="1" applyAlignment="1">
      <alignment horizontal="center" vertical="center"/>
      <protection/>
    </xf>
    <xf numFmtId="0" fontId="26" fillId="0" borderId="40" xfId="15" applyFont="1" applyBorder="1" applyAlignment="1">
      <alignment horizontal="left"/>
      <protection/>
    </xf>
    <xf numFmtId="0" fontId="26" fillId="0" borderId="41" xfId="15" applyFont="1" applyBorder="1" applyAlignment="1">
      <alignment horizontal="left"/>
      <protection/>
    </xf>
    <xf numFmtId="0" fontId="26" fillId="0" borderId="42" xfId="15" applyFont="1" applyBorder="1" applyAlignment="1">
      <alignment horizontal="left"/>
      <protection/>
    </xf>
    <xf numFmtId="0" fontId="26" fillId="0" borderId="38" xfId="15" applyNumberFormat="1" applyFont="1" applyBorder="1" applyAlignment="1">
      <alignment horizontal="left" vertical="top" wrapText="1"/>
      <protection/>
    </xf>
    <xf numFmtId="0" fontId="3" fillId="0" borderId="30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" xfId="0" applyFont="1" applyBorder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6" fillId="2" borderId="0" xfId="0" applyFont="1" applyFill="1" applyBorder="1" applyAlignment="1">
      <alignment horizontal="left"/>
    </xf>
    <xf numFmtId="0" fontId="46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14" fontId="30" fillId="0" borderId="10" xfId="15" applyNumberFormat="1" applyFont="1" applyFill="1" applyBorder="1" applyAlignment="1">
      <alignment horizontal="left" vertical="center"/>
      <protection/>
    </xf>
    <xf numFmtId="0" fontId="4" fillId="0" borderId="20" xfId="15" applyNumberFormat="1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2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1" fillId="2" borderId="0" xfId="0" applyFont="1" applyFill="1" applyBorder="1" applyAlignment="1">
      <alignment horizontal="left"/>
    </xf>
    <xf numFmtId="0" fontId="5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5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171" fontId="4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1" fontId="48" fillId="0" borderId="0" xfId="0" applyNumberFormat="1" applyFont="1" applyFill="1" applyBorder="1" applyAlignment="1">
      <alignment horizontal="center"/>
    </xf>
    <xf numFmtId="0" fontId="37" fillId="2" borderId="6" xfId="0" applyFont="1" applyFill="1" applyBorder="1" applyAlignment="1">
      <alignment horizontal="left"/>
    </xf>
    <xf numFmtId="0" fontId="22" fillId="2" borderId="7" xfId="0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37" fillId="2" borderId="43" xfId="0" applyFont="1" applyFill="1" applyBorder="1" applyAlignment="1">
      <alignment/>
    </xf>
    <xf numFmtId="0" fontId="2" fillId="0" borderId="7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4" fillId="2" borderId="0" xfId="0" applyFont="1" applyFill="1" applyBorder="1" applyAlignment="1">
      <alignment horizontal="left" vertical="center"/>
    </xf>
    <xf numFmtId="0" fontId="44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6" fillId="2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15" applyNumberFormat="1" applyFont="1" applyFill="1" applyBorder="1" applyAlignment="1">
      <alignment horizontal="right" vertical="center"/>
      <protection/>
    </xf>
    <xf numFmtId="4" fontId="4" fillId="0" borderId="20" xfId="15" applyNumberFormat="1" applyFont="1" applyFill="1" applyBorder="1" applyAlignment="1">
      <alignment horizontal="right" vertical="center" wrapText="1"/>
      <protection/>
    </xf>
    <xf numFmtId="201" fontId="4" fillId="0" borderId="0" xfId="15" applyNumberFormat="1" applyFont="1" applyFill="1" applyBorder="1" applyAlignment="1">
      <alignment horizontal="right" vertical="center"/>
      <protection/>
    </xf>
    <xf numFmtId="0" fontId="4" fillId="0" borderId="0" xfId="15" applyNumberFormat="1" applyFont="1" applyFill="1" applyBorder="1" applyAlignment="1">
      <alignment horizontal="right" vertical="center"/>
      <protection/>
    </xf>
    <xf numFmtId="4" fontId="4" fillId="0" borderId="44" xfId="15" applyNumberFormat="1" applyFont="1" applyFill="1" applyBorder="1" applyAlignment="1">
      <alignment horizontal="right" vertical="center"/>
      <protection/>
    </xf>
    <xf numFmtId="4" fontId="4" fillId="0" borderId="45" xfId="15" applyNumberFormat="1" applyFont="1" applyFill="1" applyBorder="1" applyAlignment="1">
      <alignment horizontal="center"/>
      <protection/>
    </xf>
    <xf numFmtId="4" fontId="7" fillId="0" borderId="45" xfId="15" applyNumberFormat="1" applyFont="1" applyFill="1" applyBorder="1" applyAlignment="1">
      <alignment horizontal="center"/>
      <protection/>
    </xf>
    <xf numFmtId="0" fontId="4" fillId="0" borderId="37" xfId="15" applyNumberFormat="1" applyFont="1" applyFill="1" applyBorder="1" applyAlignment="1">
      <alignment horizontal="left" wrapText="1"/>
      <protection/>
    </xf>
    <xf numFmtId="0" fontId="4" fillId="0" borderId="37" xfId="15" applyNumberFormat="1" applyFont="1" applyFill="1" applyBorder="1" applyAlignment="1">
      <alignment horizontal="center" wrapText="1"/>
      <protection/>
    </xf>
    <xf numFmtId="0" fontId="21" fillId="0" borderId="11" xfId="15" applyNumberFormat="1" applyFont="1" applyBorder="1" applyAlignment="1">
      <alignment horizontal="center" wrapText="1"/>
      <protection/>
    </xf>
    <xf numFmtId="0" fontId="4" fillId="0" borderId="38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right" vertical="center" wrapText="1"/>
      <protection/>
    </xf>
    <xf numFmtId="0" fontId="4" fillId="0" borderId="26" xfId="15" applyNumberFormat="1" applyFont="1" applyFill="1" applyBorder="1" applyAlignment="1">
      <alignment horizontal="center" vertical="center"/>
      <protection/>
    </xf>
    <xf numFmtId="4" fontId="4" fillId="3" borderId="46" xfId="15" applyNumberFormat="1" applyFont="1" applyFill="1" applyBorder="1" applyAlignment="1">
      <alignment horizontal="center" vertical="center"/>
      <protection/>
    </xf>
    <xf numFmtId="4" fontId="7" fillId="4" borderId="47" xfId="15" applyNumberFormat="1" applyFont="1" applyFill="1" applyBorder="1" applyAlignment="1">
      <alignment horizontal="center" vertical="center"/>
      <protection/>
    </xf>
    <xf numFmtId="201" fontId="58" fillId="0" borderId="48" xfId="15" applyNumberFormat="1" applyFont="1" applyFill="1" applyBorder="1" applyAlignment="1">
      <alignment horizontal="right" vertical="center"/>
      <protection/>
    </xf>
    <xf numFmtId="201" fontId="21" fillId="0" borderId="48" xfId="15" applyNumberFormat="1" applyFont="1" applyFill="1" applyBorder="1" applyAlignment="1">
      <alignment horizontal="right" vertical="center"/>
      <protection/>
    </xf>
    <xf numFmtId="0" fontId="4" fillId="3" borderId="20" xfId="0" applyFont="1" applyFill="1" applyBorder="1" applyAlignment="1">
      <alignment wrapText="1"/>
    </xf>
    <xf numFmtId="0" fontId="4" fillId="3" borderId="20" xfId="0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/>
    </xf>
    <xf numFmtId="4" fontId="1" fillId="2" borderId="20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left"/>
    </xf>
    <xf numFmtId="4" fontId="1" fillId="2" borderId="2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49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wrapText="1"/>
    </xf>
    <xf numFmtId="0" fontId="4" fillId="0" borderId="37" xfId="15" applyNumberFormat="1" applyFont="1" applyFill="1" applyBorder="1" applyAlignment="1">
      <alignment horizontal="center"/>
      <protection/>
    </xf>
    <xf numFmtId="3" fontId="4" fillId="0" borderId="37" xfId="15" applyNumberFormat="1" applyFont="1" applyFill="1" applyBorder="1" applyAlignment="1">
      <alignment horizontal="left"/>
      <protection/>
    </xf>
    <xf numFmtId="3" fontId="29" fillId="0" borderId="37" xfId="15" applyNumberFormat="1" applyFont="1" applyFill="1" applyBorder="1" applyAlignment="1">
      <alignment horizontal="left"/>
      <protection/>
    </xf>
    <xf numFmtId="0" fontId="4" fillId="0" borderId="37" xfId="15" applyNumberFormat="1" applyFont="1" applyFill="1" applyBorder="1" applyAlignment="1">
      <alignment horizontal="right"/>
      <protection/>
    </xf>
    <xf numFmtId="4" fontId="4" fillId="0" borderId="37" xfId="15" applyNumberFormat="1" applyFont="1" applyFill="1" applyBorder="1">
      <alignment/>
      <protection/>
    </xf>
    <xf numFmtId="4" fontId="4" fillId="0" borderId="37" xfId="15" applyNumberFormat="1" applyFont="1" applyFill="1" applyBorder="1" applyAlignment="1">
      <alignment horizontal="center"/>
      <protection/>
    </xf>
    <xf numFmtId="178" fontId="4" fillId="0" borderId="20" xfId="15" applyNumberFormat="1" applyFont="1" applyFill="1" applyBorder="1" applyAlignment="1">
      <alignment horizontal="right" vertical="center"/>
      <protection/>
    </xf>
    <xf numFmtId="0" fontId="57" fillId="0" borderId="20" xfId="15" applyNumberFormat="1" applyFont="1" applyFill="1" applyBorder="1" applyAlignment="1">
      <alignment horizontal="center" vertical="center" wrapText="1"/>
      <protection/>
    </xf>
    <xf numFmtId="0" fontId="57" fillId="0" borderId="20" xfId="15" applyNumberFormat="1" applyFont="1" applyFill="1" applyBorder="1" applyAlignment="1">
      <alignment horizontal="center" vertical="center"/>
      <protection/>
    </xf>
    <xf numFmtId="178" fontId="4" fillId="0" borderId="20" xfId="15" applyNumberFormat="1" applyFont="1" applyFill="1" applyBorder="1" applyAlignment="1">
      <alignment horizontal="center" vertical="center"/>
      <protection/>
    </xf>
    <xf numFmtId="0" fontId="61" fillId="0" borderId="20" xfId="15" applyNumberFormat="1" applyFont="1" applyFill="1" applyBorder="1" applyAlignment="1">
      <alignment horizontal="left" vertical="center" wrapText="1"/>
      <protection/>
    </xf>
    <xf numFmtId="178" fontId="4" fillId="0" borderId="20" xfId="15" applyNumberFormat="1" applyFont="1" applyFill="1" applyBorder="1" applyAlignment="1">
      <alignment horizontal="center" vertical="center"/>
      <protection/>
    </xf>
    <xf numFmtId="0" fontId="21" fillId="0" borderId="0" xfId="15" applyNumberFormat="1" applyFont="1" applyFill="1" applyBorder="1" applyAlignment="1">
      <alignment horizontal="center" vertical="center"/>
      <protection/>
    </xf>
    <xf numFmtId="4" fontId="21" fillId="0" borderId="20" xfId="15" applyNumberFormat="1" applyFont="1" applyFill="1" applyBorder="1">
      <alignment/>
      <protection/>
    </xf>
    <xf numFmtId="201" fontId="21" fillId="0" borderId="0" xfId="15" applyNumberFormat="1" applyFont="1" applyFill="1" applyBorder="1" applyAlignment="1">
      <alignment horizontal="center" vertical="center"/>
      <protection/>
    </xf>
    <xf numFmtId="4" fontId="21" fillId="0" borderId="0" xfId="15" applyNumberFormat="1" applyFont="1" applyFill="1" applyBorder="1" applyAlignment="1">
      <alignment horizontal="center" vertical="center"/>
      <protection/>
    </xf>
    <xf numFmtId="0" fontId="21" fillId="0" borderId="20" xfId="15" applyNumberFormat="1" applyFont="1" applyFill="1" applyBorder="1" applyAlignment="1">
      <alignment horizontal="center" vertical="center"/>
      <protection/>
    </xf>
    <xf numFmtId="0" fontId="21" fillId="0" borderId="20" xfId="15" applyNumberFormat="1" applyFont="1" applyFill="1" applyBorder="1" applyAlignment="1">
      <alignment horizontal="center" vertical="center"/>
      <protection/>
    </xf>
    <xf numFmtId="0" fontId="60" fillId="0" borderId="20" xfId="15" applyNumberFormat="1" applyFont="1" applyFill="1" applyBorder="1" applyAlignment="1">
      <alignment horizontal="left" vertical="center" wrapText="1"/>
      <protection/>
    </xf>
    <xf numFmtId="0" fontId="21" fillId="0" borderId="20" xfId="15" applyNumberFormat="1" applyFont="1" applyFill="1" applyBorder="1" applyAlignment="1">
      <alignment horizontal="center" vertical="center" wrapText="1"/>
      <protection/>
    </xf>
    <xf numFmtId="4" fontId="21" fillId="0" borderId="20" xfId="15" applyNumberFormat="1" applyFont="1" applyFill="1" applyBorder="1" applyAlignment="1">
      <alignment horizontal="center" vertical="center"/>
      <protection/>
    </xf>
    <xf numFmtId="3" fontId="21" fillId="0" borderId="20" xfId="15" applyNumberFormat="1" applyFont="1" applyFill="1" applyBorder="1" applyAlignment="1">
      <alignment horizontal="center" vertical="center"/>
      <protection/>
    </xf>
    <xf numFmtId="3" fontId="27" fillId="0" borderId="20" xfId="15" applyNumberFormat="1" applyFont="1" applyFill="1" applyBorder="1" applyAlignment="1">
      <alignment horizontal="center" vertical="center"/>
      <protection/>
    </xf>
    <xf numFmtId="178" fontId="21" fillId="0" borderId="20" xfId="15" applyNumberFormat="1" applyFont="1" applyFill="1" applyBorder="1" applyAlignment="1">
      <alignment horizontal="center" vertical="center"/>
      <protection/>
    </xf>
    <xf numFmtId="0" fontId="62" fillId="0" borderId="20" xfId="15" applyNumberFormat="1" applyFont="1" applyFill="1" applyBorder="1" applyAlignment="1">
      <alignment horizontal="center" vertical="center" wrapText="1"/>
      <protection/>
    </xf>
    <xf numFmtId="0" fontId="62" fillId="0" borderId="20" xfId="15" applyNumberFormat="1" applyFont="1" applyFill="1" applyBorder="1" applyAlignment="1">
      <alignment horizontal="center" vertical="center"/>
      <protection/>
    </xf>
    <xf numFmtId="178" fontId="21" fillId="0" borderId="20" xfId="15" applyNumberFormat="1" applyFont="1" applyFill="1" applyBorder="1" applyAlignment="1">
      <alignment horizontal="center" vertical="center"/>
      <protection/>
    </xf>
    <xf numFmtId="4" fontId="27" fillId="0" borderId="20" xfId="15" applyNumberFormat="1" applyFont="1" applyFill="1" applyBorder="1" applyAlignment="1">
      <alignment horizontal="center" vertical="center"/>
      <protection/>
    </xf>
    <xf numFmtId="4" fontId="21" fillId="0" borderId="20" xfId="15" applyNumberFormat="1" applyFont="1" applyFill="1" applyBorder="1" applyAlignment="1">
      <alignment horizontal="center" vertical="center"/>
      <protection/>
    </xf>
    <xf numFmtId="0" fontId="21" fillId="0" borderId="26" xfId="15" applyNumberFormat="1" applyFont="1" applyFill="1" applyBorder="1" applyAlignment="1">
      <alignment horizontal="center" vertical="center"/>
      <protection/>
    </xf>
    <xf numFmtId="4" fontId="21" fillId="0" borderId="44" xfId="15" applyNumberFormat="1" applyFont="1" applyFill="1" applyBorder="1" applyAlignment="1">
      <alignment horizontal="center" vertical="center"/>
      <protection/>
    </xf>
    <xf numFmtId="4" fontId="5" fillId="0" borderId="44" xfId="15" applyNumberFormat="1" applyFont="1" applyFill="1" applyBorder="1" applyAlignment="1">
      <alignment horizontal="center" vertical="center"/>
      <protection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20" xfId="15" applyNumberFormat="1" applyFont="1" applyFill="1" applyBorder="1" applyAlignment="1">
      <alignment horizontal="center" vertical="center" wrapText="1"/>
      <protection/>
    </xf>
    <xf numFmtId="0" fontId="21" fillId="0" borderId="20" xfId="15" applyNumberFormat="1" applyFont="1" applyFill="1" applyBorder="1" applyAlignment="1">
      <alignment horizontal="center" vertical="center" wrapText="1"/>
      <protection/>
    </xf>
    <xf numFmtId="0" fontId="21" fillId="0" borderId="20" xfId="15" applyNumberFormat="1" applyFont="1" applyFill="1" applyBorder="1" applyAlignment="1">
      <alignment horizontal="left" vertical="center" wrapText="1"/>
      <protection/>
    </xf>
    <xf numFmtId="4" fontId="21" fillId="0" borderId="14" xfId="15" applyNumberFormat="1" applyFont="1" applyFill="1" applyBorder="1" applyAlignment="1">
      <alignment horizontal="center" vertical="center" wrapText="1"/>
      <protection/>
    </xf>
    <xf numFmtId="4" fontId="21" fillId="0" borderId="14" xfId="15" applyNumberFormat="1" applyFont="1" applyFill="1" applyBorder="1" applyAlignment="1">
      <alignment horizontal="center" vertical="center"/>
      <protection/>
    </xf>
    <xf numFmtId="4" fontId="21" fillId="0" borderId="15" xfId="15" applyNumberFormat="1" applyFont="1" applyFill="1" applyBorder="1" applyAlignment="1">
      <alignment horizontal="center" vertical="center"/>
      <protection/>
    </xf>
    <xf numFmtId="4" fontId="5" fillId="0" borderId="20" xfId="15" applyNumberFormat="1" applyFont="1" applyFill="1" applyBorder="1" applyAlignment="1">
      <alignment horizontal="center" vertical="center"/>
      <protection/>
    </xf>
    <xf numFmtId="0" fontId="21" fillId="0" borderId="26" xfId="15" applyNumberFormat="1" applyFont="1" applyFill="1" applyBorder="1" applyAlignment="1">
      <alignment horizontal="center" vertical="center" wrapText="1"/>
      <protection/>
    </xf>
    <xf numFmtId="0" fontId="21" fillId="0" borderId="20" xfId="16" applyNumberFormat="1" applyFont="1" applyFill="1" applyBorder="1" applyAlignment="1">
      <alignment horizontal="center" vertical="center" wrapText="1"/>
      <protection/>
    </xf>
    <xf numFmtId="0" fontId="21" fillId="0" borderId="29" xfId="15" applyNumberFormat="1" applyFont="1" applyFill="1" applyBorder="1" applyAlignment="1">
      <alignment horizontal="center" vertical="center" wrapText="1"/>
      <protection/>
    </xf>
    <xf numFmtId="0" fontId="21" fillId="0" borderId="29" xfId="16" applyNumberFormat="1" applyFont="1" applyFill="1" applyBorder="1" applyAlignment="1">
      <alignment horizontal="center" vertical="center" wrapText="1"/>
      <protection/>
    </xf>
    <xf numFmtId="0" fontId="60" fillId="0" borderId="29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 quotePrefix="1">
      <alignment horizontal="left" vertical="center" wrapText="1"/>
    </xf>
    <xf numFmtId="0" fontId="60" fillId="0" borderId="51" xfId="0" applyFont="1" applyFill="1" applyBorder="1" applyAlignment="1" quotePrefix="1">
      <alignment horizontal="center" vertical="center" wrapText="1"/>
    </xf>
    <xf numFmtId="4" fontId="21" fillId="3" borderId="52" xfId="15" applyNumberFormat="1" applyFont="1" applyFill="1" applyBorder="1" applyAlignment="1">
      <alignment horizontal="center" vertical="center"/>
      <protection/>
    </xf>
    <xf numFmtId="1" fontId="21" fillId="0" borderId="0" xfId="15" applyNumberFormat="1" applyFont="1" applyFill="1" applyBorder="1" applyAlignment="1">
      <alignment horizontal="center" vertical="center" wrapText="1"/>
      <protection/>
    </xf>
    <xf numFmtId="0" fontId="21" fillId="0" borderId="0" xfId="15" applyNumberFormat="1" applyFont="1" applyFill="1" applyBorder="1" applyAlignment="1">
      <alignment horizontal="center" vertical="center" wrapText="1"/>
      <protection/>
    </xf>
    <xf numFmtId="0" fontId="21" fillId="0" borderId="0" xfId="16" applyNumberFormat="1" applyFont="1" applyFill="1" applyBorder="1" applyAlignment="1">
      <alignment horizontal="center" vertical="center" wrapText="1"/>
      <protection/>
    </xf>
    <xf numFmtId="4" fontId="5" fillId="4" borderId="53" xfId="15" applyNumberFormat="1" applyFont="1" applyFill="1" applyBorder="1" applyAlignment="1">
      <alignment vertical="center"/>
      <protection/>
    </xf>
    <xf numFmtId="4" fontId="5" fillId="4" borderId="54" xfId="15" applyNumberFormat="1" applyFont="1" applyFill="1" applyBorder="1" applyAlignment="1">
      <alignment vertical="center"/>
      <protection/>
    </xf>
    <xf numFmtId="4" fontId="5" fillId="4" borderId="47" xfId="15" applyNumberFormat="1" applyFont="1" applyFill="1" applyBorder="1" applyAlignment="1">
      <alignment vertical="center"/>
      <protection/>
    </xf>
    <xf numFmtId="4" fontId="21" fillId="4" borderId="55" xfId="15" applyNumberFormat="1" applyFont="1" applyFill="1" applyBorder="1" applyAlignment="1">
      <alignment horizontal="center" vertical="center"/>
      <protection/>
    </xf>
    <xf numFmtId="0" fontId="21" fillId="0" borderId="10" xfId="15" applyNumberFormat="1" applyFont="1" applyFill="1" applyBorder="1" applyAlignment="1">
      <alignment horizontal="center"/>
      <protection/>
    </xf>
    <xf numFmtId="0" fontId="21" fillId="0" borderId="10" xfId="16" applyNumberFormat="1" applyFont="1" applyFill="1" applyBorder="1" applyAlignment="1">
      <alignment horizontal="center"/>
      <protection/>
    </xf>
    <xf numFmtId="0" fontId="21" fillId="0" borderId="10" xfId="15" applyNumberFormat="1" applyFont="1" applyFill="1" applyBorder="1" applyAlignment="1">
      <alignment horizontal="center" wrapText="1"/>
      <protection/>
    </xf>
    <xf numFmtId="0" fontId="21" fillId="0" borderId="10" xfId="15" applyNumberFormat="1" applyFont="1" applyFill="1" applyBorder="1" applyAlignment="1">
      <alignment horizontal="left" wrapText="1"/>
      <protection/>
    </xf>
    <xf numFmtId="4" fontId="21" fillId="2" borderId="10" xfId="15" applyNumberFormat="1" applyFont="1" applyFill="1" applyBorder="1" applyAlignment="1">
      <alignment/>
      <protection/>
    </xf>
    <xf numFmtId="3" fontId="21" fillId="0" borderId="10" xfId="15" applyNumberFormat="1" applyFont="1" applyFill="1" applyBorder="1">
      <alignment/>
      <protection/>
    </xf>
    <xf numFmtId="3" fontId="21" fillId="0" borderId="10" xfId="15" applyNumberFormat="1" applyFont="1" applyFill="1" applyBorder="1" applyAlignment="1">
      <alignment horizontal="right"/>
      <protection/>
    </xf>
    <xf numFmtId="4" fontId="21" fillId="0" borderId="35" xfId="15" applyNumberFormat="1" applyFont="1" applyFill="1" applyBorder="1">
      <alignment/>
      <protection/>
    </xf>
    <xf numFmtId="0" fontId="21" fillId="0" borderId="0" xfId="15" applyNumberFormat="1" applyFont="1" applyBorder="1" applyAlignment="1">
      <alignment wrapText="1"/>
      <protection/>
    </xf>
    <xf numFmtId="0" fontId="21" fillId="0" borderId="36" xfId="15" applyNumberFormat="1" applyFont="1" applyBorder="1" applyAlignment="1">
      <alignment horizontal="right" wrapText="1"/>
      <protection/>
    </xf>
    <xf numFmtId="4" fontId="21" fillId="0" borderId="45" xfId="15" applyNumberFormat="1" applyFont="1" applyFill="1" applyBorder="1" applyAlignment="1">
      <alignment horizontal="right" vertical="center"/>
      <protection/>
    </xf>
    <xf numFmtId="14" fontId="26" fillId="0" borderId="10" xfId="15" applyNumberFormat="1" applyFont="1" applyFill="1" applyBorder="1" applyAlignment="1">
      <alignment horizontal="left" vertical="center"/>
      <protection/>
    </xf>
    <xf numFmtId="4" fontId="21" fillId="0" borderId="45" xfId="15" applyNumberFormat="1" applyFont="1" applyFill="1" applyBorder="1" applyAlignment="1">
      <alignment vertical="center"/>
      <protection/>
    </xf>
    <xf numFmtId="0" fontId="21" fillId="0" borderId="35" xfId="15" applyNumberFormat="1" applyFont="1" applyFill="1" applyBorder="1" applyAlignment="1">
      <alignment horizontal="left"/>
      <protection/>
    </xf>
    <xf numFmtId="0" fontId="21" fillId="0" borderId="36" xfId="15" applyNumberFormat="1" applyFont="1" applyFill="1" applyBorder="1" applyAlignment="1">
      <alignment horizontal="left"/>
      <protection/>
    </xf>
    <xf numFmtId="0" fontId="21" fillId="0" borderId="38" xfId="15" applyNumberFormat="1" applyFont="1" applyFill="1" applyBorder="1" applyAlignment="1">
      <alignment horizontal="left" wrapText="1"/>
      <protection/>
    </xf>
    <xf numFmtId="4" fontId="21" fillId="2" borderId="0" xfId="15" applyNumberFormat="1" applyFont="1" applyFill="1" applyBorder="1">
      <alignment/>
      <protection/>
    </xf>
    <xf numFmtId="0" fontId="21" fillId="0" borderId="56" xfId="15" applyNumberFormat="1" applyFont="1" applyFill="1" applyBorder="1" applyAlignment="1">
      <alignment horizontal="center"/>
      <protection/>
    </xf>
    <xf numFmtId="0" fontId="21" fillId="0" borderId="13" xfId="15" applyNumberFormat="1" applyFont="1" applyFill="1" applyBorder="1" applyAlignment="1">
      <alignment horizontal="center"/>
      <protection/>
    </xf>
    <xf numFmtId="0" fontId="21" fillId="0" borderId="13" xfId="15" applyNumberFormat="1" applyFont="1" applyFill="1" applyBorder="1" applyAlignment="1">
      <alignment horizontal="center" vertical="center"/>
      <protection/>
    </xf>
    <xf numFmtId="0" fontId="61" fillId="0" borderId="13" xfId="15" applyNumberFormat="1" applyFont="1" applyFill="1" applyBorder="1" applyAlignment="1">
      <alignment horizontal="left" vertical="center" wrapText="1"/>
      <protection/>
    </xf>
    <xf numFmtId="0" fontId="5" fillId="0" borderId="13" xfId="15" applyNumberFormat="1" applyFont="1" applyFill="1" applyBorder="1" applyAlignment="1">
      <alignment horizontal="left" vertical="center" wrapText="1"/>
      <protection/>
    </xf>
    <xf numFmtId="3" fontId="21" fillId="0" borderId="13" xfId="15" applyNumberFormat="1" applyFont="1" applyFill="1" applyBorder="1" applyAlignment="1">
      <alignment horizontal="left"/>
      <protection/>
    </xf>
    <xf numFmtId="3" fontId="27" fillId="0" borderId="13" xfId="15" applyNumberFormat="1" applyFont="1" applyFill="1" applyBorder="1" applyAlignment="1">
      <alignment horizontal="left"/>
      <protection/>
    </xf>
    <xf numFmtId="0" fontId="21" fillId="0" borderId="13" xfId="15" applyNumberFormat="1" applyFont="1" applyFill="1" applyBorder="1" applyAlignment="1">
      <alignment horizontal="right"/>
      <protection/>
    </xf>
    <xf numFmtId="4" fontId="21" fillId="0" borderId="13" xfId="15" applyNumberFormat="1" applyFont="1" applyFill="1" applyBorder="1">
      <alignment/>
      <protection/>
    </xf>
    <xf numFmtId="4" fontId="21" fillId="0" borderId="57" xfId="15" applyNumberFormat="1" applyFont="1" applyFill="1" applyBorder="1" applyAlignment="1">
      <alignment horizontal="center"/>
      <protection/>
    </xf>
    <xf numFmtId="0" fontId="59" fillId="0" borderId="20" xfId="15" applyNumberFormat="1" applyFont="1" applyFill="1" applyBorder="1" applyAlignment="1">
      <alignment horizontal="left" vertical="center" wrapText="1"/>
      <protection/>
    </xf>
    <xf numFmtId="178" fontId="21" fillId="0" borderId="20" xfId="15" applyNumberFormat="1" applyFont="1" applyFill="1" applyBorder="1" applyAlignment="1">
      <alignment horizontal="right" vertical="center"/>
      <protection/>
    </xf>
    <xf numFmtId="4" fontId="21" fillId="0" borderId="44" xfId="15" applyNumberFormat="1" applyFont="1" applyFill="1" applyBorder="1" applyAlignment="1">
      <alignment horizontal="center"/>
      <protection/>
    </xf>
    <xf numFmtId="0" fontId="21" fillId="0" borderId="39" xfId="15" applyNumberFormat="1" applyFont="1" applyFill="1" applyBorder="1" applyAlignment="1">
      <alignment horizontal="center" vertical="center" wrapText="1"/>
      <protection/>
    </xf>
    <xf numFmtId="0" fontId="21" fillId="0" borderId="14" xfId="15" applyNumberFormat="1" applyFont="1" applyFill="1" applyBorder="1" applyAlignment="1">
      <alignment horizontal="center" vertical="center" wrapText="1"/>
      <protection/>
    </xf>
    <xf numFmtId="0" fontId="21" fillId="0" borderId="14" xfId="16" applyNumberFormat="1" applyFont="1" applyFill="1" applyBorder="1" applyAlignment="1">
      <alignment horizontal="center" vertical="center" wrapText="1"/>
      <protection/>
    </xf>
    <xf numFmtId="0" fontId="21" fillId="0" borderId="14" xfId="15" applyNumberFormat="1" applyFont="1" applyFill="1" applyBorder="1" applyAlignment="1">
      <alignment horizontal="left" vertical="center" wrapText="1"/>
      <protection/>
    </xf>
    <xf numFmtId="0" fontId="21" fillId="0" borderId="14" xfId="15" applyNumberFormat="1" applyFont="1" applyFill="1" applyBorder="1" applyAlignment="1">
      <alignment horizontal="center" vertical="center"/>
      <protection/>
    </xf>
    <xf numFmtId="4" fontId="2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15" applyNumberFormat="1" applyFont="1" applyFill="1" applyBorder="1" applyAlignment="1">
      <alignment horizontal="center" vertical="center"/>
      <protection/>
    </xf>
    <xf numFmtId="201" fontId="21" fillId="0" borderId="0" xfId="15" applyNumberFormat="1" applyFont="1" applyFill="1" applyBorder="1" applyAlignment="1">
      <alignment horizontal="right" vertical="center"/>
      <protection/>
    </xf>
    <xf numFmtId="201" fontId="21" fillId="0" borderId="0" xfId="15" applyNumberFormat="1" applyFont="1" applyFill="1" applyBorder="1" applyAlignment="1">
      <alignment horizontal="left" vertical="center"/>
      <protection/>
    </xf>
    <xf numFmtId="201" fontId="4" fillId="0" borderId="0" xfId="15" applyNumberFormat="1" applyFont="1" applyFill="1" applyBorder="1" applyAlignment="1">
      <alignment horizontal="left" vertical="center"/>
      <protection/>
    </xf>
    <xf numFmtId="0" fontId="4" fillId="0" borderId="44" xfId="15" applyNumberFormat="1" applyFont="1" applyFill="1" applyBorder="1" applyAlignment="1">
      <alignment horizontal="center" vertical="center"/>
      <protection/>
    </xf>
    <xf numFmtId="0" fontId="4" fillId="0" borderId="44" xfId="15" applyNumberFormat="1" applyFont="1" applyFill="1" applyBorder="1" applyAlignment="1">
      <alignment horizontal="right" vertical="center"/>
      <protection/>
    </xf>
    <xf numFmtId="4" fontId="21" fillId="0" borderId="52" xfId="15" applyNumberFormat="1" applyFont="1" applyFill="1" applyBorder="1" applyAlignment="1">
      <alignment horizontal="center" vertical="center"/>
      <protection/>
    </xf>
    <xf numFmtId="4" fontId="4" fillId="0" borderId="46" xfId="15" applyNumberFormat="1" applyFont="1" applyFill="1" applyBorder="1" applyAlignment="1">
      <alignment horizontal="center" vertical="center"/>
      <protection/>
    </xf>
    <xf numFmtId="4" fontId="21" fillId="0" borderId="10" xfId="15" applyNumberFormat="1" applyFont="1" applyFill="1" applyBorder="1" applyAlignment="1">
      <alignment/>
      <protection/>
    </xf>
    <xf numFmtId="0" fontId="4" fillId="0" borderId="0" xfId="15" applyNumberFormat="1" applyFont="1" applyFill="1" applyBorder="1" applyAlignment="1">
      <alignment wrapText="1"/>
      <protection/>
    </xf>
    <xf numFmtId="0" fontId="4" fillId="0" borderId="36" xfId="15" applyNumberFormat="1" applyFont="1" applyFill="1" applyBorder="1" applyAlignment="1">
      <alignment horizontal="right" wrapText="1"/>
      <protection/>
    </xf>
    <xf numFmtId="0" fontId="24" fillId="0" borderId="0" xfId="0" applyFont="1" applyBorder="1" applyAlignment="1">
      <alignment horizontal="left"/>
    </xf>
    <xf numFmtId="17" fontId="23" fillId="2" borderId="0" xfId="0" applyNumberFormat="1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2" borderId="0" xfId="0" applyFont="1" applyFill="1" applyBorder="1" applyAlignment="1">
      <alignment horizontal="left" vertical="center"/>
    </xf>
    <xf numFmtId="0" fontId="44" fillId="2" borderId="4" xfId="0" applyFont="1" applyFill="1" applyBorder="1" applyAlignment="1">
      <alignment horizontal="left" vertical="center"/>
    </xf>
    <xf numFmtId="14" fontId="23" fillId="0" borderId="5" xfId="0" applyNumberFormat="1" applyFont="1" applyBorder="1" applyAlignment="1">
      <alignment horizontal="left"/>
    </xf>
    <xf numFmtId="4" fontId="4" fillId="0" borderId="10" xfId="15" applyNumberFormat="1" applyFont="1" applyFill="1" applyBorder="1" applyAlignment="1">
      <alignment/>
      <protection/>
    </xf>
    <xf numFmtId="0" fontId="21" fillId="0" borderId="0" xfId="15" applyNumberFormat="1" applyFont="1" applyFill="1" applyBorder="1" applyAlignment="1">
      <alignment wrapText="1"/>
      <protection/>
    </xf>
    <xf numFmtId="14" fontId="23" fillId="0" borderId="0" xfId="0" applyNumberFormat="1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1" fontId="48" fillId="0" borderId="0" xfId="0" applyNumberFormat="1" applyFont="1" applyFill="1" applyBorder="1" applyAlignment="1">
      <alignment horizontal="center" vertical="center"/>
    </xf>
    <xf numFmtId="171" fontId="48" fillId="0" borderId="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171" fontId="24" fillId="0" borderId="0" xfId="0" applyNumberFormat="1" applyFont="1" applyBorder="1" applyAlignment="1">
      <alignment horizontal="center"/>
    </xf>
    <xf numFmtId="171" fontId="23" fillId="2" borderId="0" xfId="0" applyNumberFormat="1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" fontId="23" fillId="2" borderId="5" xfId="0" applyNumberFormat="1" applyFont="1" applyFill="1" applyBorder="1" applyAlignment="1">
      <alignment horizontal="left"/>
    </xf>
    <xf numFmtId="0" fontId="55" fillId="0" borderId="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35" xfId="15" applyNumberFormat="1" applyFont="1" applyBorder="1" applyAlignment="1">
      <alignment horizontal="right"/>
      <protection/>
    </xf>
    <xf numFmtId="0" fontId="21" fillId="0" borderId="36" xfId="15" applyNumberFormat="1" applyFont="1" applyBorder="1" applyAlignment="1">
      <alignment horizontal="right"/>
      <protection/>
    </xf>
    <xf numFmtId="0" fontId="21" fillId="0" borderId="38" xfId="15" applyNumberFormat="1" applyFont="1" applyBorder="1" applyAlignment="1">
      <alignment horizontal="right"/>
      <protection/>
    </xf>
    <xf numFmtId="0" fontId="6" fillId="0" borderId="35" xfId="15" applyNumberFormat="1" applyFont="1" applyBorder="1" applyAlignment="1">
      <alignment horizontal="center"/>
      <protection/>
    </xf>
    <xf numFmtId="0" fontId="6" fillId="0" borderId="36" xfId="15" applyNumberFormat="1" applyFont="1" applyBorder="1" applyAlignment="1">
      <alignment horizontal="center"/>
      <protection/>
    </xf>
    <xf numFmtId="171" fontId="5" fillId="3" borderId="58" xfId="15" applyNumberFormat="1" applyFont="1" applyFill="1" applyBorder="1" applyAlignment="1">
      <alignment horizontal="center"/>
      <protection/>
    </xf>
    <xf numFmtId="171" fontId="5" fillId="3" borderId="59" xfId="15" applyNumberFormat="1" applyFont="1" applyFill="1" applyBorder="1" applyAlignment="1">
      <alignment horizontal="center"/>
      <protection/>
    </xf>
    <xf numFmtId="171" fontId="5" fillId="3" borderId="60" xfId="15" applyNumberFormat="1" applyFont="1" applyFill="1" applyBorder="1" applyAlignment="1">
      <alignment horizontal="center"/>
      <protection/>
    </xf>
    <xf numFmtId="0" fontId="26" fillId="0" borderId="35" xfId="15" applyNumberFormat="1" applyFont="1" applyBorder="1" applyAlignment="1">
      <alignment horizontal="left" vertical="top"/>
      <protection/>
    </xf>
    <xf numFmtId="0" fontId="26" fillId="0" borderId="36" xfId="15" applyNumberFormat="1" applyFont="1" applyBorder="1" applyAlignment="1">
      <alignment horizontal="left" vertical="top"/>
      <protection/>
    </xf>
    <xf numFmtId="0" fontId="26" fillId="0" borderId="38" xfId="15" applyNumberFormat="1" applyFont="1" applyBorder="1" applyAlignment="1">
      <alignment horizontal="left" vertical="top"/>
      <protection/>
    </xf>
    <xf numFmtId="0" fontId="26" fillId="0" borderId="35" xfId="15" applyNumberFormat="1" applyFont="1" applyBorder="1" applyAlignment="1">
      <alignment horizontal="left" vertical="top" wrapText="1"/>
      <protection/>
    </xf>
    <xf numFmtId="0" fontId="26" fillId="0" borderId="36" xfId="15" applyNumberFormat="1" applyFont="1" applyBorder="1" applyAlignment="1">
      <alignment horizontal="left" vertical="top" wrapText="1"/>
      <protection/>
    </xf>
    <xf numFmtId="0" fontId="26" fillId="0" borderId="38" xfId="15" applyNumberFormat="1" applyFont="1" applyBorder="1" applyAlignment="1">
      <alignment horizontal="left" vertical="top" wrapText="1"/>
      <protection/>
    </xf>
    <xf numFmtId="0" fontId="4" fillId="0" borderId="35" xfId="15" applyNumberFormat="1" applyFont="1" applyFill="1" applyBorder="1" applyAlignment="1">
      <alignment/>
      <protection/>
    </xf>
    <xf numFmtId="0" fontId="4" fillId="0" borderId="36" xfId="15" applyNumberFormat="1" applyFont="1" applyFill="1" applyBorder="1" applyAlignment="1">
      <alignment/>
      <protection/>
    </xf>
    <xf numFmtId="0" fontId="4" fillId="0" borderId="38" xfId="15" applyNumberFormat="1" applyFont="1" applyFill="1" applyBorder="1" applyAlignment="1">
      <alignment/>
      <protection/>
    </xf>
    <xf numFmtId="0" fontId="4" fillId="3" borderId="56" xfId="15" applyNumberFormat="1" applyFont="1" applyFill="1" applyBorder="1" applyAlignment="1">
      <alignment horizontal="center" vertical="center"/>
      <protection/>
    </xf>
    <xf numFmtId="0" fontId="4" fillId="3" borderId="39" xfId="15" applyNumberFormat="1" applyFont="1" applyFill="1" applyBorder="1" applyAlignment="1">
      <alignment horizontal="center" vertical="center"/>
      <protection/>
    </xf>
    <xf numFmtId="0" fontId="4" fillId="3" borderId="13" xfId="15" applyNumberFormat="1" applyFont="1" applyFill="1" applyBorder="1" applyAlignment="1">
      <alignment horizontal="center" vertical="center" wrapText="1"/>
      <protection/>
    </xf>
    <xf numFmtId="0" fontId="4" fillId="3" borderId="14" xfId="17" applyFont="1" applyFill="1" applyBorder="1" applyAlignment="1">
      <alignment horizontal="center" vertical="center" wrapText="1"/>
      <protection/>
    </xf>
    <xf numFmtId="0" fontId="30" fillId="0" borderId="35" xfId="15" applyNumberFormat="1" applyFont="1" applyFill="1" applyBorder="1" applyAlignment="1">
      <alignment horizontal="right"/>
      <protection/>
    </xf>
    <xf numFmtId="0" fontId="30" fillId="0" borderId="36" xfId="15" applyNumberFormat="1" applyFont="1" applyFill="1" applyBorder="1" applyAlignment="1">
      <alignment horizontal="right"/>
      <protection/>
    </xf>
    <xf numFmtId="0" fontId="30" fillId="0" borderId="38" xfId="15" applyNumberFormat="1" applyFont="1" applyFill="1" applyBorder="1" applyAlignment="1">
      <alignment horizontal="right"/>
      <protection/>
    </xf>
    <xf numFmtId="4" fontId="21" fillId="0" borderId="45" xfId="15" applyNumberFormat="1" applyFont="1" applyFill="1" applyBorder="1" applyAlignment="1">
      <alignment horizontal="center" vertical="center"/>
      <protection/>
    </xf>
    <xf numFmtId="4" fontId="4" fillId="3" borderId="13" xfId="15" applyNumberFormat="1" applyFont="1" applyFill="1" applyBorder="1" applyAlignment="1">
      <alignment horizontal="center" vertical="center" wrapText="1"/>
      <protection/>
    </xf>
    <xf numFmtId="0" fontId="4" fillId="3" borderId="57" xfId="17" applyFont="1" applyFill="1" applyBorder="1" applyAlignment="1">
      <alignment horizontal="center" vertical="center" wrapText="1"/>
      <protection/>
    </xf>
    <xf numFmtId="3" fontId="4" fillId="3" borderId="13" xfId="15" applyNumberFormat="1" applyFont="1" applyFill="1" applyBorder="1" applyAlignment="1">
      <alignment horizontal="center" vertical="center" wrapText="1"/>
      <protection/>
    </xf>
    <xf numFmtId="3" fontId="4" fillId="3" borderId="14" xfId="15" applyNumberFormat="1" applyFont="1" applyFill="1" applyBorder="1" applyAlignment="1">
      <alignment horizontal="center" vertical="center" wrapText="1"/>
      <protection/>
    </xf>
    <xf numFmtId="0" fontId="21" fillId="0" borderId="58" xfId="15" applyNumberFormat="1" applyFont="1" applyFill="1" applyBorder="1" applyAlignment="1">
      <alignment horizontal="center" vertical="center"/>
      <protection/>
    </xf>
    <xf numFmtId="0" fontId="21" fillId="0" borderId="59" xfId="15" applyNumberFormat="1" applyFont="1" applyFill="1" applyBorder="1" applyAlignment="1">
      <alignment horizontal="center" vertical="center"/>
      <protection/>
    </xf>
    <xf numFmtId="0" fontId="4" fillId="0" borderId="35" xfId="15" applyNumberFormat="1" applyFont="1" applyFill="1" applyBorder="1" applyAlignment="1">
      <alignment horizontal="left"/>
      <protection/>
    </xf>
    <xf numFmtId="0" fontId="4" fillId="0" borderId="36" xfId="15" applyNumberFormat="1" applyFont="1" applyFill="1" applyBorder="1" applyAlignment="1">
      <alignment horizontal="left"/>
      <protection/>
    </xf>
    <xf numFmtId="0" fontId="4" fillId="0" borderId="38" xfId="15" applyNumberFormat="1" applyFont="1" applyFill="1" applyBorder="1" applyAlignment="1">
      <alignment horizontal="left"/>
      <protection/>
    </xf>
    <xf numFmtId="4" fontId="21" fillId="0" borderId="45" xfId="15" applyNumberFormat="1" applyFont="1" applyFill="1" applyBorder="1" applyAlignment="1">
      <alignment horizontal="right" vertical="center"/>
      <protection/>
    </xf>
    <xf numFmtId="14" fontId="30" fillId="0" borderId="36" xfId="15" applyNumberFormat="1" applyFont="1" applyFill="1" applyBorder="1" applyAlignment="1">
      <alignment horizontal="left" vertical="center"/>
      <protection/>
    </xf>
    <xf numFmtId="14" fontId="30" fillId="0" borderId="38" xfId="15" applyNumberFormat="1" applyFont="1" applyFill="1" applyBorder="1" applyAlignment="1">
      <alignment horizontal="left" vertical="center"/>
      <protection/>
    </xf>
    <xf numFmtId="0" fontId="4" fillId="0" borderId="35" xfId="15" applyNumberFormat="1" applyFont="1" applyFill="1" applyBorder="1" applyAlignment="1">
      <alignment horizontal="center"/>
      <protection/>
    </xf>
    <xf numFmtId="0" fontId="4" fillId="0" borderId="36" xfId="15" applyNumberFormat="1" applyFont="1" applyFill="1" applyBorder="1" applyAlignment="1">
      <alignment horizontal="center"/>
      <protection/>
    </xf>
    <xf numFmtId="0" fontId="4" fillId="0" borderId="38" xfId="15" applyNumberFormat="1" applyFont="1" applyFill="1" applyBorder="1" applyAlignment="1">
      <alignment horizontal="center"/>
      <protection/>
    </xf>
    <xf numFmtId="14" fontId="30" fillId="0" borderId="36" xfId="15" applyNumberFormat="1" applyFont="1" applyBorder="1" applyAlignment="1">
      <alignment horizontal="left" vertical="center"/>
      <protection/>
    </xf>
    <xf numFmtId="14" fontId="30" fillId="0" borderId="38" xfId="15" applyNumberFormat="1" applyFont="1" applyBorder="1" applyAlignment="1">
      <alignment horizontal="left" vertical="center"/>
      <protection/>
    </xf>
    <xf numFmtId="0" fontId="21" fillId="3" borderId="58" xfId="15" applyNumberFormat="1" applyFont="1" applyFill="1" applyBorder="1" applyAlignment="1">
      <alignment horizontal="center" vertical="center"/>
      <protection/>
    </xf>
    <xf numFmtId="0" fontId="21" fillId="3" borderId="59" xfId="15" applyNumberFormat="1" applyFont="1" applyFill="1" applyBorder="1" applyAlignment="1">
      <alignment horizontal="center" vertical="center"/>
      <protection/>
    </xf>
    <xf numFmtId="0" fontId="21" fillId="0" borderId="35" xfId="15" applyNumberFormat="1" applyFont="1" applyFill="1" applyBorder="1" applyAlignment="1">
      <alignment/>
      <protection/>
    </xf>
    <xf numFmtId="0" fontId="21" fillId="0" borderId="36" xfId="15" applyNumberFormat="1" applyFont="1" applyFill="1" applyBorder="1" applyAlignment="1">
      <alignment/>
      <protection/>
    </xf>
    <xf numFmtId="0" fontId="21" fillId="0" borderId="38" xfId="15" applyNumberFormat="1" applyFont="1" applyFill="1" applyBorder="1" applyAlignment="1">
      <alignment/>
      <protection/>
    </xf>
    <xf numFmtId="0" fontId="64" fillId="0" borderId="20" xfId="15" applyNumberFormat="1" applyFont="1" applyFill="1" applyBorder="1" applyAlignment="1">
      <alignment horizontal="left" vertical="center" wrapText="1"/>
      <protection/>
    </xf>
    <xf numFmtId="0" fontId="21" fillId="0" borderId="35" xfId="15" applyNumberFormat="1" applyFont="1" applyFill="1" applyBorder="1" applyAlignment="1">
      <alignment horizontal="left"/>
      <protection/>
    </xf>
    <xf numFmtId="0" fontId="21" fillId="0" borderId="36" xfId="15" applyNumberFormat="1" applyFont="1" applyFill="1" applyBorder="1" applyAlignment="1">
      <alignment horizontal="left"/>
      <protection/>
    </xf>
    <xf numFmtId="0" fontId="21" fillId="0" borderId="38" xfId="15" applyNumberFormat="1" applyFont="1" applyFill="1" applyBorder="1" applyAlignment="1">
      <alignment horizontal="left"/>
      <protection/>
    </xf>
    <xf numFmtId="14" fontId="26" fillId="0" borderId="36" xfId="15" applyNumberFormat="1" applyFont="1" applyBorder="1" applyAlignment="1">
      <alignment horizontal="left" vertical="center"/>
      <protection/>
    </xf>
    <xf numFmtId="14" fontId="26" fillId="0" borderId="38" xfId="15" applyNumberFormat="1" applyFont="1" applyBorder="1" applyAlignment="1">
      <alignment horizontal="left" vertical="center"/>
      <protection/>
    </xf>
    <xf numFmtId="0" fontId="21" fillId="0" borderId="35" xfId="15" applyNumberFormat="1" applyFont="1" applyFill="1" applyBorder="1" applyAlignment="1">
      <alignment horizontal="center"/>
      <protection/>
    </xf>
    <xf numFmtId="0" fontId="21" fillId="0" borderId="36" xfId="15" applyNumberFormat="1" applyFont="1" applyFill="1" applyBorder="1" applyAlignment="1">
      <alignment horizontal="center"/>
      <protection/>
    </xf>
    <xf numFmtId="0" fontId="21" fillId="0" borderId="38" xfId="15" applyNumberFormat="1" applyFont="1" applyFill="1" applyBorder="1" applyAlignment="1">
      <alignment horizontal="center"/>
      <protection/>
    </xf>
    <xf numFmtId="0" fontId="26" fillId="0" borderId="35" xfId="15" applyNumberFormat="1" applyFont="1" applyFill="1" applyBorder="1" applyAlignment="1">
      <alignment horizontal="right"/>
      <protection/>
    </xf>
    <xf numFmtId="0" fontId="26" fillId="0" borderId="36" xfId="15" applyNumberFormat="1" applyFont="1" applyFill="1" applyBorder="1" applyAlignment="1">
      <alignment horizontal="right"/>
      <protection/>
    </xf>
    <xf numFmtId="0" fontId="26" fillId="0" borderId="38" xfId="15" applyNumberFormat="1" applyFont="1" applyFill="1" applyBorder="1" applyAlignment="1">
      <alignment horizontal="right"/>
      <protection/>
    </xf>
    <xf numFmtId="0" fontId="21" fillId="2" borderId="8" xfId="0" applyFont="1" applyFill="1" applyBorder="1" applyAlignment="1">
      <alignment horizontal="right"/>
    </xf>
    <xf numFmtId="0" fontId="21" fillId="2" borderId="19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14" fontId="4" fillId="2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168" fontId="25" fillId="2" borderId="19" xfId="0" applyNumberFormat="1" applyFont="1" applyFill="1" applyBorder="1" applyAlignment="1">
      <alignment horizontal="left"/>
    </xf>
    <xf numFmtId="0" fontId="26" fillId="2" borderId="19" xfId="0" applyFont="1" applyFill="1" applyBorder="1" applyAlignment="1">
      <alignment horizontal="left"/>
    </xf>
    <xf numFmtId="0" fontId="23" fillId="3" borderId="61" xfId="0" applyFont="1" applyFill="1" applyBorder="1" applyAlignment="1">
      <alignment horizontal="center"/>
    </xf>
    <xf numFmtId="0" fontId="23" fillId="3" borderId="62" xfId="0" applyFont="1" applyFill="1" applyBorder="1" applyAlignment="1">
      <alignment horizontal="center"/>
    </xf>
    <xf numFmtId="0" fontId="23" fillId="3" borderId="63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14" fontId="26" fillId="2" borderId="8" xfId="0" applyNumberFormat="1" applyFont="1" applyFill="1" applyBorder="1" applyAlignment="1">
      <alignment horizontal="left"/>
    </xf>
    <xf numFmtId="14" fontId="26" fillId="2" borderId="9" xfId="0" applyNumberFormat="1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14" fontId="4" fillId="2" borderId="1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4" fontId="26" fillId="2" borderId="27" xfId="0" applyNumberFormat="1" applyFont="1" applyFill="1" applyBorder="1" applyAlignment="1">
      <alignment horizontal="left"/>
    </xf>
    <xf numFmtId="14" fontId="26" fillId="2" borderId="64" xfId="0" applyNumberFormat="1" applyFont="1" applyFill="1" applyBorder="1" applyAlignment="1">
      <alignment horizontal="left"/>
    </xf>
    <xf numFmtId="14" fontId="5" fillId="2" borderId="8" xfId="0" applyNumberFormat="1" applyFont="1" applyFill="1" applyBorder="1" applyAlignment="1">
      <alignment horizontal="left"/>
    </xf>
    <xf numFmtId="14" fontId="5" fillId="2" borderId="9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4" fontId="21" fillId="2" borderId="8" xfId="0" applyNumberFormat="1" applyFont="1" applyFill="1" applyBorder="1" applyAlignment="1">
      <alignment horizontal="center"/>
    </xf>
    <xf numFmtId="14" fontId="21" fillId="2" borderId="9" xfId="0" applyNumberFormat="1" applyFont="1" applyFill="1" applyBorder="1" applyAlignment="1">
      <alignment horizontal="center"/>
    </xf>
  </cellXfs>
  <cellStyles count="12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Comma" xfId="18"/>
    <cellStyle name="Comma [0]" xfId="19"/>
    <cellStyle name="Κόμμα_B1993" xfId="20"/>
    <cellStyle name="Currency" xfId="21"/>
    <cellStyle name="Currency [0]" xfId="22"/>
    <cellStyle name="Percent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19050</xdr:rowOff>
    </xdr:from>
    <xdr:to>
      <xdr:col>8</xdr:col>
      <xdr:colOff>704850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04825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4389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12763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2"/>
  <sheetViews>
    <sheetView zoomScaleSheetLayoutView="50" workbookViewId="0" topLeftCell="A1">
      <selection activeCell="H46" sqref="H46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1"/>
      <c r="D3" s="161"/>
      <c r="E3" s="161"/>
      <c r="F3" s="161"/>
    </row>
    <row r="4" spans="1:12" s="78" customFormat="1" ht="14.25">
      <c r="A4" s="272" t="s">
        <v>3</v>
      </c>
      <c r="B4" s="31"/>
      <c r="C4" s="31"/>
      <c r="D4" s="273"/>
      <c r="E4" s="70"/>
      <c r="F4" s="70"/>
      <c r="G4" s="70"/>
      <c r="H4" s="70"/>
      <c r="I4" s="71"/>
      <c r="J4" s="76"/>
      <c r="K4" s="77"/>
      <c r="L4" s="77"/>
    </row>
    <row r="5" spans="1:12" s="78" customFormat="1" ht="14.25">
      <c r="A5" s="274" t="s">
        <v>53</v>
      </c>
      <c r="B5" s="32"/>
      <c r="C5" s="32"/>
      <c r="D5" s="29"/>
      <c r="E5" s="29"/>
      <c r="F5" s="29"/>
      <c r="G5" s="29"/>
      <c r="H5" s="29"/>
      <c r="I5" s="72"/>
      <c r="J5" s="76"/>
      <c r="K5" s="77"/>
      <c r="L5" s="77"/>
    </row>
    <row r="6" spans="1:12" s="78" customFormat="1" ht="14.25">
      <c r="A6" s="73" t="s">
        <v>54</v>
      </c>
      <c r="B6" s="74"/>
      <c r="C6" s="74"/>
      <c r="D6" s="74"/>
      <c r="E6" s="74"/>
      <c r="F6" s="74"/>
      <c r="G6" s="74"/>
      <c r="H6" s="74"/>
      <c r="I6" s="75"/>
      <c r="J6" s="76"/>
      <c r="K6" s="77"/>
      <c r="L6" s="77"/>
    </row>
    <row r="7" spans="1:12" s="78" customFormat="1" ht="14.25">
      <c r="A7" s="274" t="s">
        <v>26</v>
      </c>
      <c r="B7" s="32"/>
      <c r="C7" s="32"/>
      <c r="D7" s="29"/>
      <c r="E7" s="29"/>
      <c r="F7" s="29"/>
      <c r="G7" s="29"/>
      <c r="H7" s="29"/>
      <c r="I7" s="72"/>
      <c r="J7" s="76"/>
      <c r="K7" s="77"/>
      <c r="L7" s="77"/>
    </row>
    <row r="8" spans="1:12" s="78" customFormat="1" ht="14.25">
      <c r="A8" s="274" t="s">
        <v>110</v>
      </c>
      <c r="B8" s="29"/>
      <c r="C8" s="275" t="s">
        <v>198</v>
      </c>
      <c r="D8" s="276"/>
      <c r="E8" s="29"/>
      <c r="F8" s="29"/>
      <c r="G8" s="29"/>
      <c r="H8" s="29"/>
      <c r="I8" s="72"/>
      <c r="J8" s="76"/>
      <c r="K8" s="77"/>
      <c r="L8" s="77"/>
    </row>
    <row r="9" spans="1:12" s="10" customFormat="1" ht="14.25">
      <c r="A9" s="543"/>
      <c r="B9" s="544"/>
      <c r="C9" s="544"/>
      <c r="D9" s="544"/>
      <c r="E9" s="544"/>
      <c r="F9" s="544"/>
      <c r="G9" s="544"/>
      <c r="H9" s="544"/>
      <c r="I9" s="545"/>
      <c r="J9" s="5"/>
      <c r="K9" s="4"/>
      <c r="L9" s="4"/>
    </row>
    <row r="10" spans="1:12" s="10" customFormat="1" ht="14.25">
      <c r="A10" s="277"/>
      <c r="B10" s="14"/>
      <c r="C10" s="14"/>
      <c r="D10" s="14"/>
      <c r="E10" s="14"/>
      <c r="F10" s="14"/>
      <c r="G10" s="14"/>
      <c r="H10" s="14"/>
      <c r="I10" s="30"/>
      <c r="J10" s="3"/>
      <c r="K10" s="4"/>
      <c r="L10" s="4"/>
    </row>
    <row r="11" spans="1:12" s="10" customFormat="1" ht="14.25">
      <c r="A11" s="277"/>
      <c r="B11" s="14"/>
      <c r="C11" s="14"/>
      <c r="D11" s="14"/>
      <c r="E11" s="14"/>
      <c r="F11" s="14"/>
      <c r="G11" s="14"/>
      <c r="H11" s="14"/>
      <c r="I11" s="30"/>
      <c r="J11" s="3"/>
      <c r="K11" s="4"/>
      <c r="L11" s="4"/>
    </row>
    <row r="12" spans="1:12" s="10" customFormat="1" ht="14.25">
      <c r="A12" s="277"/>
      <c r="B12" s="14"/>
      <c r="C12" s="14"/>
      <c r="D12" s="14"/>
      <c r="E12" s="14"/>
      <c r="F12" s="14"/>
      <c r="G12" s="14"/>
      <c r="H12" s="14"/>
      <c r="I12" s="30"/>
      <c r="J12" s="3"/>
      <c r="K12" s="4"/>
      <c r="L12" s="4"/>
    </row>
    <row r="13" spans="1:12" s="278" customFormat="1" ht="14.25">
      <c r="A13" s="17"/>
      <c r="B13" s="32"/>
      <c r="C13" s="533"/>
      <c r="D13" s="533"/>
      <c r="E13" s="11"/>
      <c r="F13" s="34"/>
      <c r="G13" s="23"/>
      <c r="H13" s="14"/>
      <c r="I13" s="30"/>
      <c r="J13" s="3"/>
      <c r="K13" s="2"/>
      <c r="L13" s="2"/>
    </row>
    <row r="14" spans="1:12" s="278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3"/>
      <c r="K14" s="2"/>
      <c r="L14" s="2"/>
    </row>
    <row r="15" spans="1:12" s="278" customFormat="1" ht="14.25">
      <c r="A15" s="17"/>
      <c r="B15" s="32"/>
      <c r="C15" s="33"/>
      <c r="D15" s="34"/>
      <c r="E15" s="11"/>
      <c r="F15" s="34"/>
      <c r="G15" s="23"/>
      <c r="H15" s="14"/>
      <c r="I15" s="30"/>
      <c r="J15" s="3"/>
      <c r="K15" s="2"/>
      <c r="L15" s="2"/>
    </row>
    <row r="16" spans="1:12" s="278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3"/>
      <c r="K16" s="2"/>
      <c r="L16" s="2"/>
    </row>
    <row r="17" spans="1:12" s="283" customFormat="1" ht="19.5" customHeight="1">
      <c r="A17" s="279"/>
      <c r="B17" s="280" t="s">
        <v>111</v>
      </c>
      <c r="C17" s="537" t="s">
        <v>170</v>
      </c>
      <c r="D17" s="537"/>
      <c r="E17" s="537"/>
      <c r="F17" s="537"/>
      <c r="G17" s="537"/>
      <c r="H17" s="537"/>
      <c r="I17" s="538"/>
      <c r="J17" s="281"/>
      <c r="K17" s="282"/>
      <c r="L17" s="282"/>
    </row>
    <row r="18" spans="1:12" s="278" customFormat="1" ht="4.5" customHeight="1">
      <c r="A18" s="17"/>
      <c r="B18" s="32"/>
      <c r="C18" s="203"/>
      <c r="D18" s="203"/>
      <c r="E18" s="369"/>
      <c r="F18" s="203"/>
      <c r="G18" s="284"/>
      <c r="H18" s="339"/>
      <c r="I18" s="370"/>
      <c r="J18" s="3"/>
      <c r="K18" s="2"/>
      <c r="L18" s="2"/>
    </row>
    <row r="19" spans="1:12" s="278" customFormat="1" ht="19.5" customHeight="1">
      <c r="A19" s="17"/>
      <c r="B19" s="32"/>
      <c r="C19" s="367" t="s">
        <v>171</v>
      </c>
      <c r="D19" s="367"/>
      <c r="E19" s="367"/>
      <c r="F19" s="367"/>
      <c r="G19" s="367"/>
      <c r="H19" s="367"/>
      <c r="I19" s="368"/>
      <c r="J19" s="3"/>
      <c r="K19" s="2"/>
      <c r="L19" s="2"/>
    </row>
    <row r="20" spans="1:12" s="278" customFormat="1" ht="4.5" customHeight="1">
      <c r="A20" s="17"/>
      <c r="B20" s="32"/>
      <c r="C20" s="319"/>
      <c r="D20" s="319"/>
      <c r="E20" s="371"/>
      <c r="F20" s="319"/>
      <c r="G20" s="332"/>
      <c r="H20" s="339"/>
      <c r="I20" s="370"/>
      <c r="J20" s="3"/>
      <c r="K20" s="2"/>
      <c r="L20" s="2"/>
    </row>
    <row r="21" spans="1:12" s="278" customFormat="1" ht="19.5" customHeight="1">
      <c r="A21" s="17"/>
      <c r="B21" s="320"/>
      <c r="C21" s="536"/>
      <c r="D21" s="536"/>
      <c r="E21" s="536"/>
      <c r="F21" s="536"/>
      <c r="G21" s="536"/>
      <c r="H21" s="536"/>
      <c r="I21" s="372"/>
      <c r="J21" s="3"/>
      <c r="K21" s="2"/>
      <c r="L21" s="2"/>
    </row>
    <row r="22" spans="1:12" s="278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3"/>
      <c r="K22" s="2"/>
      <c r="L22" s="2"/>
    </row>
    <row r="23" spans="1:12" s="278" customFormat="1" ht="13.5" customHeight="1">
      <c r="A23" s="17"/>
      <c r="B23" s="32"/>
      <c r="C23" s="532"/>
      <c r="D23" s="532"/>
      <c r="E23" s="532"/>
      <c r="F23" s="532"/>
      <c r="G23" s="532"/>
      <c r="H23" s="532"/>
      <c r="I23" s="30"/>
      <c r="J23" s="3"/>
      <c r="K23" s="2"/>
      <c r="L23" s="2"/>
    </row>
    <row r="24" spans="1:12" s="278" customFormat="1" ht="4.5" customHeight="1">
      <c r="A24" s="17"/>
      <c r="B24" s="32"/>
      <c r="C24" s="34"/>
      <c r="D24" s="34"/>
      <c r="E24" s="11"/>
      <c r="F24" s="34"/>
      <c r="G24" s="23"/>
      <c r="H24" s="14"/>
      <c r="I24" s="30"/>
      <c r="J24" s="3"/>
      <c r="K24" s="2"/>
      <c r="L24" s="2"/>
    </row>
    <row r="25" spans="1:12" s="278" customFormat="1" ht="4.5" customHeight="1">
      <c r="A25" s="17"/>
      <c r="B25" s="32"/>
      <c r="C25" s="34"/>
      <c r="D25" s="34"/>
      <c r="E25" s="11"/>
      <c r="F25" s="34"/>
      <c r="G25" s="23"/>
      <c r="H25" s="14"/>
      <c r="I25" s="30"/>
      <c r="J25" s="3"/>
      <c r="K25" s="2"/>
      <c r="L25" s="2"/>
    </row>
    <row r="26" spans="1:12" s="291" customFormat="1" ht="16.5">
      <c r="A26" s="285"/>
      <c r="B26" s="286" t="s">
        <v>112</v>
      </c>
      <c r="D26" s="554">
        <f>'ΠΡΟΥΠ ΧΩΡ ΟΜΑΔΕΣ 28-6-2018'!X36</f>
        <v>74400</v>
      </c>
      <c r="E26" s="554"/>
      <c r="F26" s="349"/>
      <c r="G26" s="349"/>
      <c r="H26" s="287"/>
      <c r="I26" s="288"/>
      <c r="J26" s="289"/>
      <c r="K26" s="290"/>
      <c r="L26" s="290"/>
    </row>
    <row r="27" spans="1:12" s="298" customFormat="1" ht="4.5" customHeight="1">
      <c r="A27" s="292"/>
      <c r="B27" s="293"/>
      <c r="C27" s="350"/>
      <c r="D27" s="350"/>
      <c r="E27" s="351"/>
      <c r="F27" s="350"/>
      <c r="G27" s="352"/>
      <c r="H27" s="294"/>
      <c r="I27" s="295"/>
      <c r="J27" s="296"/>
      <c r="K27" s="297"/>
      <c r="L27" s="297"/>
    </row>
    <row r="28" spans="1:12" s="291" customFormat="1" ht="16.5">
      <c r="A28" s="285"/>
      <c r="B28" s="286" t="s">
        <v>113</v>
      </c>
      <c r="C28" s="353"/>
      <c r="D28" s="534" t="s">
        <v>172</v>
      </c>
      <c r="E28" s="535"/>
      <c r="F28" s="354"/>
      <c r="G28" s="354"/>
      <c r="H28" s="287"/>
      <c r="I28" s="288"/>
      <c r="J28" s="289"/>
      <c r="K28" s="290"/>
      <c r="L28" s="290"/>
    </row>
    <row r="29" spans="1:12" s="278" customFormat="1" ht="16.5">
      <c r="A29" s="277"/>
      <c r="B29" s="299" t="s">
        <v>114</v>
      </c>
      <c r="D29" s="555">
        <v>35000</v>
      </c>
      <c r="E29" s="555"/>
      <c r="F29" s="355"/>
      <c r="G29" s="355"/>
      <c r="H29" s="14"/>
      <c r="I29" s="30"/>
      <c r="J29" s="3"/>
      <c r="K29" s="2"/>
      <c r="L29" s="2"/>
    </row>
    <row r="30" spans="1:12" s="278" customFormat="1" ht="12.75">
      <c r="A30" s="277"/>
      <c r="B30" s="14"/>
      <c r="C30" s="14"/>
      <c r="D30" s="14"/>
      <c r="E30" s="14"/>
      <c r="F30" s="14"/>
      <c r="G30" s="14"/>
      <c r="H30" s="14"/>
      <c r="I30" s="30"/>
      <c r="J30" s="3"/>
      <c r="K30" s="2"/>
      <c r="L30" s="2"/>
    </row>
    <row r="31" spans="1:12" s="278" customFormat="1" ht="12.75">
      <c r="A31" s="277"/>
      <c r="B31" s="14"/>
      <c r="C31" s="14"/>
      <c r="D31" s="14"/>
      <c r="E31" s="14"/>
      <c r="F31" s="14"/>
      <c r="G31" s="14"/>
      <c r="H31" s="14"/>
      <c r="I31" s="30"/>
      <c r="J31" s="3"/>
      <c r="K31" s="2"/>
      <c r="L31" s="2"/>
    </row>
    <row r="32" spans="1:12" s="278" customFormat="1" ht="14.25">
      <c r="A32" s="300"/>
      <c r="B32" s="301"/>
      <c r="C32" s="301"/>
      <c r="D32" s="301"/>
      <c r="E32" s="301"/>
      <c r="F32" s="302"/>
      <c r="G32" s="302"/>
      <c r="H32" s="302"/>
      <c r="I32" s="303"/>
      <c r="J32" s="3"/>
      <c r="K32" s="2"/>
      <c r="L32" s="2"/>
    </row>
    <row r="33" spans="1:12" s="278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78" customFormat="1" ht="13.5" customHeight="1">
      <c r="A34" s="18"/>
      <c r="B34" s="552"/>
      <c r="C34" s="552"/>
      <c r="D34" s="552"/>
      <c r="E34" s="27"/>
      <c r="F34" s="15"/>
      <c r="G34" s="15"/>
      <c r="H34" s="15"/>
      <c r="I34" s="19"/>
      <c r="J34" s="3"/>
      <c r="K34" s="2"/>
      <c r="L34" s="2"/>
    </row>
    <row r="35" spans="1:12" s="278" customFormat="1" ht="4.5" customHeight="1">
      <c r="A35" s="18"/>
      <c r="B35" s="27"/>
      <c r="C35" s="27"/>
      <c r="D35" s="27"/>
      <c r="E35" s="27"/>
      <c r="F35" s="15"/>
      <c r="G35" s="15"/>
      <c r="H35" s="15"/>
      <c r="I35" s="19"/>
      <c r="J35" s="3"/>
      <c r="K35" s="2"/>
      <c r="L35" s="2"/>
    </row>
    <row r="36" spans="1:12" s="278" customFormat="1" ht="14.25">
      <c r="A36" s="18"/>
      <c r="B36" s="552"/>
      <c r="C36" s="552"/>
      <c r="D36" s="552"/>
      <c r="E36" s="27"/>
      <c r="F36" s="15"/>
      <c r="G36" s="15"/>
      <c r="H36" s="15"/>
      <c r="I36" s="19"/>
      <c r="J36" s="3"/>
      <c r="K36" s="2"/>
      <c r="L36" s="2"/>
    </row>
    <row r="37" spans="1:12" s="278" customFormat="1" ht="4.5" customHeight="1">
      <c r="A37" s="18"/>
      <c r="B37" s="27"/>
      <c r="C37" s="27"/>
      <c r="D37" s="27"/>
      <c r="E37" s="27"/>
      <c r="F37" s="15"/>
      <c r="G37" s="15"/>
      <c r="H37" s="15"/>
      <c r="I37" s="19"/>
      <c r="J37" s="3"/>
      <c r="K37" s="2"/>
      <c r="L37" s="2"/>
    </row>
    <row r="38" spans="1:12" s="278" customFormat="1" ht="14.25">
      <c r="A38" s="18"/>
      <c r="B38" s="552"/>
      <c r="C38" s="552"/>
      <c r="D38" s="552"/>
      <c r="E38" s="27"/>
      <c r="F38" s="15"/>
      <c r="G38" s="15"/>
      <c r="H38" s="15"/>
      <c r="I38" s="19"/>
      <c r="J38" s="3"/>
      <c r="K38" s="2"/>
      <c r="L38" s="2"/>
    </row>
    <row r="39" spans="1:12" s="278" customFormat="1" ht="4.5" customHeight="1">
      <c r="A39" s="18"/>
      <c r="B39" s="27"/>
      <c r="C39" s="27"/>
      <c r="D39" s="27"/>
      <c r="E39" s="27"/>
      <c r="F39" s="15"/>
      <c r="G39" s="15"/>
      <c r="H39" s="15"/>
      <c r="I39" s="19"/>
      <c r="J39" s="3"/>
      <c r="K39" s="2"/>
      <c r="L39" s="2"/>
    </row>
    <row r="40" spans="1:12" s="278" customFormat="1" ht="14.25">
      <c r="A40" s="18"/>
      <c r="B40" s="553"/>
      <c r="C40" s="553"/>
      <c r="D40" s="553"/>
      <c r="E40" s="27"/>
      <c r="F40" s="15"/>
      <c r="G40" s="15"/>
      <c r="H40" s="15"/>
      <c r="I40" s="19"/>
      <c r="J40" s="3"/>
      <c r="K40" s="2"/>
      <c r="L40" s="2"/>
    </row>
    <row r="41" spans="1:12" s="278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78" customFormat="1" ht="14.25">
      <c r="A42" s="20"/>
      <c r="B42" s="29"/>
      <c r="C42" s="304"/>
      <c r="D42" s="304"/>
      <c r="E42" s="12"/>
      <c r="F42" s="3"/>
      <c r="G42" s="3"/>
      <c r="H42" s="3"/>
      <c r="I42" s="21"/>
      <c r="J42" s="3"/>
      <c r="K42" s="2"/>
      <c r="L42" s="2"/>
    </row>
    <row r="43" spans="1:12" s="278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0" customFormat="1" ht="14.25">
      <c r="A44" s="155"/>
      <c r="B44" s="552"/>
      <c r="C44" s="552"/>
      <c r="D44" s="552"/>
      <c r="E44" s="159"/>
      <c r="F44" s="157"/>
      <c r="G44" s="157"/>
      <c r="H44" s="157"/>
      <c r="I44" s="158"/>
      <c r="J44" s="157"/>
      <c r="K44" s="156"/>
      <c r="L44" s="156"/>
    </row>
    <row r="45" spans="1:12" s="278" customFormat="1" ht="4.5" customHeight="1">
      <c r="A45" s="20"/>
      <c r="B45" s="29"/>
      <c r="C45" s="29"/>
      <c r="D45" s="29"/>
      <c r="E45" s="12"/>
      <c r="F45" s="3"/>
      <c r="G45" s="3"/>
      <c r="H45" s="3"/>
      <c r="I45" s="21"/>
      <c r="J45" s="3"/>
      <c r="K45" s="2"/>
      <c r="L45" s="2"/>
    </row>
    <row r="46" spans="1:12" s="278" customFormat="1" ht="14.25">
      <c r="A46" s="20"/>
      <c r="B46" s="29"/>
      <c r="C46" s="29"/>
      <c r="D46" s="29"/>
      <c r="E46" s="12"/>
      <c r="F46" s="3"/>
      <c r="G46" s="3"/>
      <c r="H46" s="3"/>
      <c r="I46" s="21"/>
      <c r="J46" s="3"/>
      <c r="K46" s="2"/>
      <c r="L46" s="2"/>
    </row>
    <row r="47" spans="1:12" s="278" customFormat="1" ht="15" customHeight="1">
      <c r="A47" s="556"/>
      <c r="B47" s="557"/>
      <c r="C47" s="557"/>
      <c r="D47" s="557"/>
      <c r="E47" s="557"/>
      <c r="F47" s="557"/>
      <c r="G47" s="557"/>
      <c r="H47" s="557"/>
      <c r="I47" s="558"/>
      <c r="J47" s="14"/>
      <c r="K47" s="2"/>
      <c r="L47" s="2"/>
    </row>
    <row r="48" spans="1:12" s="278" customFormat="1" ht="4.5" customHeight="1">
      <c r="A48" s="16"/>
      <c r="B48" s="3"/>
      <c r="C48" s="3"/>
      <c r="D48" s="3"/>
      <c r="E48" s="3"/>
      <c r="F48" s="3"/>
      <c r="G48" s="3"/>
      <c r="H48" s="3"/>
      <c r="I48" s="21"/>
      <c r="J48" s="3"/>
      <c r="K48" s="2"/>
      <c r="L48" s="2"/>
    </row>
    <row r="49" spans="1:12" s="278" customFormat="1" ht="12.75">
      <c r="A49" s="16"/>
      <c r="B49" s="3"/>
      <c r="C49" s="3"/>
      <c r="D49" s="3"/>
      <c r="E49" s="3"/>
      <c r="F49" s="3"/>
      <c r="G49" s="3"/>
      <c r="H49" s="3"/>
      <c r="I49" s="21"/>
      <c r="J49" s="3"/>
      <c r="K49" s="2"/>
      <c r="L49" s="2"/>
    </row>
    <row r="50" spans="1:12" s="278" customFormat="1" ht="12.75">
      <c r="A50" s="16"/>
      <c r="B50" s="3"/>
      <c r="C50" s="3"/>
      <c r="D50" s="3"/>
      <c r="E50" s="3"/>
      <c r="F50" s="3"/>
      <c r="G50" s="3"/>
      <c r="H50" s="3"/>
      <c r="I50" s="21"/>
      <c r="J50" s="3"/>
      <c r="K50" s="2"/>
      <c r="L50" s="2"/>
    </row>
    <row r="51" spans="1:12" s="278" customFormat="1" ht="14.25" customHeight="1">
      <c r="A51" s="16"/>
      <c r="B51" s="3"/>
      <c r="C51" s="3"/>
      <c r="D51" s="3"/>
      <c r="E51" s="546"/>
      <c r="F51" s="546"/>
      <c r="G51" s="546"/>
      <c r="H51" s="546"/>
      <c r="I51" s="547"/>
      <c r="J51" s="3"/>
      <c r="K51" s="2"/>
      <c r="L51" s="2"/>
    </row>
    <row r="52" spans="1:10" s="13" customFormat="1" ht="14.25">
      <c r="A52" s="35"/>
      <c r="B52" s="12"/>
      <c r="C52" s="12"/>
      <c r="D52" s="305"/>
      <c r="E52" s="306" t="s">
        <v>35</v>
      </c>
      <c r="F52" s="542">
        <v>43279</v>
      </c>
      <c r="G52" s="542"/>
      <c r="H52" s="542"/>
      <c r="I52" s="307"/>
      <c r="J52" s="22"/>
    </row>
    <row r="53" spans="1:10" s="13" customFormat="1" ht="14.25">
      <c r="A53" s="35"/>
      <c r="B53" s="12"/>
      <c r="C53" s="12"/>
      <c r="D53" s="12"/>
      <c r="E53" s="12"/>
      <c r="F53" s="12"/>
      <c r="G53" s="12"/>
      <c r="H53" s="12"/>
      <c r="I53" s="36"/>
      <c r="J53" s="22"/>
    </row>
    <row r="54" spans="1:10" s="13" customFormat="1" ht="14.25">
      <c r="A54" s="35"/>
      <c r="B54" s="12"/>
      <c r="C54" s="12"/>
      <c r="D54" s="548"/>
      <c r="E54" s="548"/>
      <c r="F54" s="548"/>
      <c r="G54" s="548"/>
      <c r="H54" s="548"/>
      <c r="I54" s="549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12"/>
      <c r="E56" s="12"/>
      <c r="F56" s="12"/>
      <c r="G56" s="12"/>
      <c r="H56" s="12"/>
      <c r="I56" s="36"/>
      <c r="J56" s="22"/>
    </row>
    <row r="57" spans="1:10" s="13" customFormat="1" ht="14.25">
      <c r="A57" s="35"/>
      <c r="B57" s="12"/>
      <c r="C57" s="12"/>
      <c r="D57" s="559"/>
      <c r="E57" s="559"/>
      <c r="F57" s="559"/>
      <c r="G57" s="559"/>
      <c r="H57" s="559"/>
      <c r="I57" s="560"/>
      <c r="J57" s="22"/>
    </row>
    <row r="58" spans="1:10" s="13" customFormat="1" ht="14.25">
      <c r="A58" s="37"/>
      <c r="B58" s="38"/>
      <c r="C58" s="38"/>
      <c r="D58" s="550"/>
      <c r="E58" s="550"/>
      <c r="F58" s="550"/>
      <c r="G58" s="550"/>
      <c r="H58" s="550"/>
      <c r="I58" s="551"/>
      <c r="J58" s="22"/>
    </row>
    <row r="59" spans="1:10" s="278" customFormat="1" ht="12.75">
      <c r="A59" s="304"/>
      <c r="B59" s="304"/>
      <c r="C59" s="304"/>
      <c r="D59" s="3"/>
      <c r="E59" s="3"/>
      <c r="F59" s="3"/>
      <c r="G59" s="3"/>
      <c r="H59" s="3"/>
      <c r="I59" s="3"/>
      <c r="J59" s="304"/>
    </row>
    <row r="60" spans="4:9" s="10" customFormat="1" ht="14.25">
      <c r="D60" s="4"/>
      <c r="E60" s="4"/>
      <c r="F60" s="4"/>
      <c r="G60" s="4"/>
      <c r="H60" s="4"/>
      <c r="I60" s="4"/>
    </row>
    <row r="61" spans="4:9" s="10" customFormat="1" ht="14.25">
      <c r="D61" s="4"/>
      <c r="E61" s="4"/>
      <c r="F61" s="4"/>
      <c r="G61" s="4"/>
      <c r="H61" s="4"/>
      <c r="I61" s="4"/>
    </row>
    <row r="62" spans="4:9" s="10" customFormat="1" ht="14.25">
      <c r="D62" s="4"/>
      <c r="E62" s="4"/>
      <c r="F62" s="4"/>
      <c r="G62" s="4"/>
      <c r="H62" s="170" t="s">
        <v>103</v>
      </c>
      <c r="I62" s="28" t="s">
        <v>120</v>
      </c>
    </row>
    <row r="63" s="10" customFormat="1" ht="14.25"/>
    <row r="64" s="10" customFormat="1" ht="14.25"/>
    <row r="65" s="10" customFormat="1" ht="14.25"/>
  </sheetData>
  <mergeCells count="19">
    <mergeCell ref="A9:I9"/>
    <mergeCell ref="B34:D34"/>
    <mergeCell ref="C23:H23"/>
    <mergeCell ref="C13:D13"/>
    <mergeCell ref="D28:E28"/>
    <mergeCell ref="C21:H21"/>
    <mergeCell ref="C17:I17"/>
    <mergeCell ref="A47:I47"/>
    <mergeCell ref="D57:I57"/>
    <mergeCell ref="D58:I58"/>
    <mergeCell ref="E51:I51"/>
    <mergeCell ref="D54:I54"/>
    <mergeCell ref="F52:H52"/>
    <mergeCell ref="B38:D38"/>
    <mergeCell ref="B40:D40"/>
    <mergeCell ref="B44:D44"/>
    <mergeCell ref="D26:E26"/>
    <mergeCell ref="D29:E29"/>
    <mergeCell ref="B36:D36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6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9">
      <selection activeCell="C21" sqref="C21:F2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3.875" style="0" customWidth="1"/>
    <col min="6" max="6" width="12.00390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1"/>
      <c r="D3" s="161"/>
      <c r="E3" s="161"/>
      <c r="F3" s="161"/>
    </row>
    <row r="4" spans="1:12" s="78" customFormat="1" ht="14.25">
      <c r="A4" s="321" t="s">
        <v>3</v>
      </c>
      <c r="B4" s="70"/>
      <c r="C4" s="70"/>
      <c r="D4" s="70"/>
      <c r="E4" s="70"/>
      <c r="F4" s="70"/>
      <c r="G4" s="70"/>
      <c r="H4" s="70"/>
      <c r="I4" s="71"/>
      <c r="J4" s="76"/>
      <c r="K4" s="77"/>
      <c r="L4" s="77"/>
    </row>
    <row r="5" spans="1:12" s="78" customFormat="1" ht="14.25">
      <c r="A5" s="322" t="s">
        <v>53</v>
      </c>
      <c r="B5" s="29"/>
      <c r="C5" s="29"/>
      <c r="D5" s="29"/>
      <c r="E5" s="29"/>
      <c r="F5" s="29"/>
      <c r="G5" s="29"/>
      <c r="H5" s="29"/>
      <c r="I5" s="72"/>
      <c r="J5" s="76"/>
      <c r="K5" s="77"/>
      <c r="L5" s="77"/>
    </row>
    <row r="6" spans="1:12" s="78" customFormat="1" ht="14.25">
      <c r="A6" s="73" t="s">
        <v>54</v>
      </c>
      <c r="B6" s="74"/>
      <c r="C6" s="74"/>
      <c r="D6" s="74"/>
      <c r="E6" s="74"/>
      <c r="F6" s="74"/>
      <c r="G6" s="74"/>
      <c r="H6" s="74"/>
      <c r="I6" s="75"/>
      <c r="J6" s="76"/>
      <c r="K6" s="77"/>
      <c r="L6" s="77"/>
    </row>
    <row r="7" spans="1:12" s="78" customFormat="1" ht="14.25">
      <c r="A7" s="322" t="s">
        <v>26</v>
      </c>
      <c r="B7" s="29"/>
      <c r="C7" s="29"/>
      <c r="D7" s="29"/>
      <c r="E7" s="29"/>
      <c r="F7" s="29"/>
      <c r="G7" s="29"/>
      <c r="H7" s="29"/>
      <c r="I7" s="72"/>
      <c r="J7" s="76"/>
      <c r="K7" s="77"/>
      <c r="L7" s="77"/>
    </row>
    <row r="8" spans="1:12" s="78" customFormat="1" ht="14.25">
      <c r="A8" s="322"/>
      <c r="B8" s="29"/>
      <c r="C8" s="29"/>
      <c r="D8" s="29"/>
      <c r="E8" s="29"/>
      <c r="F8" s="29"/>
      <c r="G8" s="29"/>
      <c r="H8" s="29"/>
      <c r="I8" s="72"/>
      <c r="J8" s="76"/>
      <c r="K8" s="77"/>
      <c r="L8" s="77"/>
    </row>
    <row r="9" spans="1:12" s="10" customFormat="1" ht="14.25">
      <c r="A9" s="563"/>
      <c r="B9" s="564"/>
      <c r="C9" s="564"/>
      <c r="D9" s="564"/>
      <c r="E9" s="564"/>
      <c r="F9" s="564"/>
      <c r="G9" s="564"/>
      <c r="H9" s="564"/>
      <c r="I9" s="565"/>
      <c r="J9" s="5"/>
      <c r="K9" s="4"/>
      <c r="L9" s="4"/>
    </row>
    <row r="10" spans="1:12" s="10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3"/>
      <c r="K10" s="4"/>
      <c r="L10" s="4"/>
    </row>
    <row r="11" spans="1:12" s="10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3"/>
      <c r="K11" s="4"/>
      <c r="L11" s="4"/>
    </row>
    <row r="12" spans="1:12" s="10" customFormat="1" ht="14.25">
      <c r="A12" s="336"/>
      <c r="B12" s="336"/>
      <c r="C12" s="336"/>
      <c r="D12" s="336"/>
      <c r="E12" s="336"/>
      <c r="F12" s="336"/>
      <c r="G12" s="336"/>
      <c r="H12" s="336"/>
      <c r="I12" s="336"/>
      <c r="J12" s="3"/>
      <c r="K12" s="4"/>
      <c r="L12" s="4"/>
    </row>
    <row r="13" spans="1:12" s="278" customFormat="1" ht="14.25">
      <c r="A13" s="324"/>
      <c r="B13" s="31" t="s">
        <v>116</v>
      </c>
      <c r="C13" s="570" t="str">
        <f>'ΕΞΩΦΥ ΣΩΣ'!C8</f>
        <v>78/2018</v>
      </c>
      <c r="D13" s="570"/>
      <c r="E13" s="325"/>
      <c r="F13" s="326"/>
      <c r="G13" s="327"/>
      <c r="H13" s="323"/>
      <c r="I13" s="328"/>
      <c r="J13" s="16"/>
      <c r="K13" s="2"/>
      <c r="L13" s="2"/>
    </row>
    <row r="14" spans="1:12" s="278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16"/>
      <c r="K14" s="2"/>
      <c r="L14" s="2"/>
    </row>
    <row r="15" spans="1:12" s="278" customFormat="1" ht="14.25">
      <c r="A15" s="17"/>
      <c r="B15" s="32" t="s">
        <v>25</v>
      </c>
      <c r="C15" s="33" t="s">
        <v>58</v>
      </c>
      <c r="D15" s="34"/>
      <c r="E15" s="11"/>
      <c r="F15" s="34"/>
      <c r="G15" s="23"/>
      <c r="H15" s="14"/>
      <c r="I15" s="30"/>
      <c r="J15" s="16"/>
      <c r="K15" s="2"/>
      <c r="L15" s="2"/>
    </row>
    <row r="16" spans="1:12" s="278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16"/>
      <c r="K16" s="2"/>
      <c r="L16" s="2"/>
    </row>
    <row r="17" spans="1:12" s="278" customFormat="1" ht="14.25">
      <c r="A17" s="17"/>
      <c r="B17" s="32" t="s">
        <v>6</v>
      </c>
      <c r="C17" s="203" t="str">
        <f>'ΕΞΩΦΥ ΣΩΣ'!C17</f>
        <v>ΑΠΟΚΑΤΑΣΤΑΣΗ ΚΑΘΙΖΗΣΕΩΝ ΚΑΤΑΠΤΩ-</v>
      </c>
      <c r="D17" s="203"/>
      <c r="E17" s="185"/>
      <c r="F17" s="329"/>
      <c r="G17" s="373"/>
      <c r="H17" s="14"/>
      <c r="I17" s="30"/>
      <c r="J17" s="16"/>
      <c r="K17" s="2"/>
      <c r="L17" s="2"/>
    </row>
    <row r="18" spans="1:12" s="278" customFormat="1" ht="4.5" customHeight="1">
      <c r="A18" s="17"/>
      <c r="B18" s="32"/>
      <c r="C18" s="203"/>
      <c r="D18" s="203"/>
      <c r="E18" s="185"/>
      <c r="F18" s="203"/>
      <c r="G18" s="284"/>
      <c r="H18" s="14"/>
      <c r="I18" s="30"/>
      <c r="J18" s="16"/>
      <c r="K18" s="2"/>
      <c r="L18" s="2"/>
    </row>
    <row r="19" spans="1:12" s="278" customFormat="1" ht="13.5" customHeight="1">
      <c r="A19" s="17"/>
      <c r="B19" s="32"/>
      <c r="C19" s="203" t="str">
        <f>'ΕΞΩΦΥ ΣΩΣ'!C19</f>
        <v>ΣΕΩΝ ΟΔΩΝ ΤΟΥ ΔΗΜΟΥ (ΕΤΟΥΣ 2018)</v>
      </c>
      <c r="D19" s="203"/>
      <c r="E19" s="185"/>
      <c r="F19" s="329"/>
      <c r="G19" s="373"/>
      <c r="H19" s="14"/>
      <c r="I19" s="30"/>
      <c r="J19" s="16"/>
      <c r="K19" s="2"/>
      <c r="L19" s="2"/>
    </row>
    <row r="20" spans="1:12" s="278" customFormat="1" ht="4.5" customHeight="1">
      <c r="A20" s="17"/>
      <c r="B20" s="32"/>
      <c r="C20" s="305"/>
      <c r="D20" s="305"/>
      <c r="E20" s="11"/>
      <c r="F20" s="305"/>
      <c r="G20" s="374"/>
      <c r="H20" s="14"/>
      <c r="I20" s="30"/>
      <c r="J20" s="16"/>
      <c r="K20" s="2"/>
      <c r="L20" s="2"/>
    </row>
    <row r="21" spans="1:12" s="278" customFormat="1" ht="13.5" customHeight="1">
      <c r="A21" s="17"/>
      <c r="B21" s="32"/>
      <c r="C21" s="569"/>
      <c r="D21" s="569"/>
      <c r="E21" s="569"/>
      <c r="F21" s="569"/>
      <c r="G21" s="375"/>
      <c r="H21" s="14"/>
      <c r="I21" s="30"/>
      <c r="J21" s="16"/>
      <c r="K21" s="2"/>
      <c r="L21" s="2"/>
    </row>
    <row r="22" spans="1:12" s="278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16"/>
      <c r="K22" s="2"/>
      <c r="L22" s="2"/>
    </row>
    <row r="23" spans="1:12" s="278" customFormat="1" ht="13.5" customHeight="1">
      <c r="A23" s="334"/>
      <c r="B23" s="335"/>
      <c r="C23" s="568"/>
      <c r="D23" s="568"/>
      <c r="E23" s="568"/>
      <c r="F23" s="568"/>
      <c r="G23" s="568"/>
      <c r="H23" s="568"/>
      <c r="I23" s="337"/>
      <c r="J23" s="16"/>
      <c r="K23" s="2"/>
      <c r="L23" s="2"/>
    </row>
    <row r="24" spans="1:12" s="278" customFormat="1" ht="4.5" customHeight="1">
      <c r="A24" s="361"/>
      <c r="B24" s="31"/>
      <c r="C24" s="326"/>
      <c r="D24" s="326"/>
      <c r="E24" s="325"/>
      <c r="F24" s="326"/>
      <c r="G24" s="327"/>
      <c r="H24" s="323"/>
      <c r="I24" s="323"/>
      <c r="J24" s="3"/>
      <c r="K24" s="2"/>
      <c r="L24" s="2"/>
    </row>
    <row r="25" spans="1:12" s="278" customFormat="1" ht="4.5" customHeight="1">
      <c r="A25" s="362"/>
      <c r="B25" s="32"/>
      <c r="C25" s="34"/>
      <c r="D25" s="34"/>
      <c r="E25" s="11"/>
      <c r="F25" s="34"/>
      <c r="G25" s="23"/>
      <c r="H25" s="14"/>
      <c r="I25" s="14"/>
      <c r="J25" s="3"/>
      <c r="K25" s="2"/>
      <c r="L25" s="2"/>
    </row>
    <row r="26" spans="1:12" s="278" customFormat="1" ht="14.25">
      <c r="A26" s="362"/>
      <c r="B26" s="32"/>
      <c r="C26" s="566"/>
      <c r="D26" s="566"/>
      <c r="E26" s="11"/>
      <c r="F26" s="333"/>
      <c r="G26" s="23"/>
      <c r="H26" s="14"/>
      <c r="I26" s="14"/>
      <c r="J26" s="3"/>
      <c r="K26" s="2"/>
      <c r="L26" s="2"/>
    </row>
    <row r="27" spans="1:12" s="278" customFormat="1" ht="4.5" customHeight="1">
      <c r="A27" s="362"/>
      <c r="B27" s="32"/>
      <c r="C27" s="333"/>
      <c r="D27" s="333"/>
      <c r="E27" s="11"/>
      <c r="F27" s="333"/>
      <c r="G27" s="23"/>
      <c r="H27" s="14"/>
      <c r="I27" s="14"/>
      <c r="J27" s="3"/>
      <c r="K27" s="2"/>
      <c r="L27" s="2"/>
    </row>
    <row r="28" spans="1:12" s="278" customFormat="1" ht="14.25">
      <c r="A28" s="362"/>
      <c r="B28" s="32"/>
      <c r="C28" s="567"/>
      <c r="D28" s="567"/>
      <c r="E28" s="363"/>
      <c r="F28" s="364"/>
      <c r="G28" s="365"/>
      <c r="H28" s="14"/>
      <c r="I28" s="14"/>
      <c r="J28" s="3"/>
      <c r="K28" s="2"/>
      <c r="L28" s="2"/>
    </row>
    <row r="29" spans="1:12" s="278" customFormat="1" ht="12.75">
      <c r="A29" s="14"/>
      <c r="B29" s="15"/>
      <c r="C29" s="14"/>
      <c r="D29" s="338"/>
      <c r="E29" s="339"/>
      <c r="F29" s="14"/>
      <c r="G29" s="14"/>
      <c r="H29" s="14"/>
      <c r="I29" s="14"/>
      <c r="J29" s="3"/>
      <c r="K29" s="2"/>
      <c r="L29" s="2"/>
    </row>
    <row r="30" spans="1:12" s="278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3"/>
      <c r="K30" s="2"/>
      <c r="L30" s="2"/>
    </row>
    <row r="31" spans="1:12" s="278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3"/>
      <c r="K31" s="2"/>
      <c r="L31" s="2"/>
    </row>
    <row r="32" spans="1:12" s="278" customFormat="1" ht="14.25">
      <c r="A32" s="340"/>
      <c r="B32" s="341" t="s">
        <v>117</v>
      </c>
      <c r="C32" s="341"/>
      <c r="D32" s="341"/>
      <c r="E32" s="341"/>
      <c r="F32" s="342"/>
      <c r="G32" s="342"/>
      <c r="H32" s="342"/>
      <c r="I32" s="343"/>
      <c r="J32" s="3"/>
      <c r="K32" s="2"/>
      <c r="L32" s="2"/>
    </row>
    <row r="33" spans="1:12" s="278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78" customFormat="1" ht="13.5" customHeight="1">
      <c r="A34" s="18"/>
      <c r="B34" s="552" t="s">
        <v>121</v>
      </c>
      <c r="C34" s="552"/>
      <c r="D34" s="552"/>
      <c r="E34" s="27"/>
      <c r="F34" s="15"/>
      <c r="G34" s="15"/>
      <c r="H34" s="15"/>
      <c r="I34" s="19"/>
      <c r="J34" s="3"/>
      <c r="K34" s="2"/>
      <c r="L34" s="2"/>
    </row>
    <row r="35" spans="1:12" s="278" customFormat="1" ht="4.5" customHeight="1">
      <c r="A35" s="18"/>
      <c r="B35" s="27"/>
      <c r="C35" s="27"/>
      <c r="D35" s="27"/>
      <c r="E35" s="27"/>
      <c r="F35" s="15"/>
      <c r="G35" s="15"/>
      <c r="H35" s="15"/>
      <c r="I35" s="19"/>
      <c r="J35" s="3"/>
      <c r="K35" s="2"/>
      <c r="L35" s="2"/>
    </row>
    <row r="36" spans="1:12" s="278" customFormat="1" ht="14.25">
      <c r="A36" s="18"/>
      <c r="B36" s="552" t="s">
        <v>122</v>
      </c>
      <c r="C36" s="552"/>
      <c r="D36" s="552"/>
      <c r="E36" s="27"/>
      <c r="F36" s="15"/>
      <c r="G36" s="15"/>
      <c r="H36" s="15"/>
      <c r="I36" s="19"/>
      <c r="J36" s="3"/>
      <c r="K36" s="2"/>
      <c r="L36" s="2"/>
    </row>
    <row r="37" spans="1:12" s="278" customFormat="1" ht="4.5" customHeight="1">
      <c r="A37" s="18"/>
      <c r="B37" s="27"/>
      <c r="C37" s="27"/>
      <c r="D37" s="27"/>
      <c r="E37" s="27"/>
      <c r="F37" s="15"/>
      <c r="G37" s="15"/>
      <c r="H37" s="15"/>
      <c r="I37" s="19"/>
      <c r="J37" s="3"/>
      <c r="K37" s="2"/>
      <c r="L37" s="2"/>
    </row>
    <row r="38" spans="1:12" s="278" customFormat="1" ht="14.25">
      <c r="A38" s="18"/>
      <c r="B38" s="552" t="s">
        <v>123</v>
      </c>
      <c r="C38" s="552"/>
      <c r="D38" s="552"/>
      <c r="E38" s="27"/>
      <c r="F38" s="15"/>
      <c r="G38" s="15"/>
      <c r="H38" s="15"/>
      <c r="I38" s="19"/>
      <c r="J38" s="3"/>
      <c r="K38" s="2"/>
      <c r="L38" s="2"/>
    </row>
    <row r="39" spans="1:12" s="278" customFormat="1" ht="4.5" customHeight="1">
      <c r="A39" s="18"/>
      <c r="B39" s="27"/>
      <c r="C39" s="27"/>
      <c r="D39" s="27"/>
      <c r="E39" s="27"/>
      <c r="F39" s="15"/>
      <c r="G39" s="15"/>
      <c r="H39" s="15"/>
      <c r="I39" s="19"/>
      <c r="J39" s="3"/>
      <c r="K39" s="2"/>
      <c r="L39" s="2"/>
    </row>
    <row r="40" spans="1:12" s="278" customFormat="1" ht="14.25">
      <c r="A40" s="18"/>
      <c r="B40" s="553" t="s">
        <v>124</v>
      </c>
      <c r="C40" s="553"/>
      <c r="D40" s="553"/>
      <c r="E40" s="27"/>
      <c r="F40" s="15"/>
      <c r="G40" s="15"/>
      <c r="H40" s="15"/>
      <c r="I40" s="19"/>
      <c r="J40" s="3"/>
      <c r="K40" s="2"/>
      <c r="L40" s="2"/>
    </row>
    <row r="41" spans="1:12" s="278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78" customFormat="1" ht="14.25">
      <c r="A42" s="20"/>
      <c r="B42" s="29" t="s">
        <v>125</v>
      </c>
      <c r="C42" s="304"/>
      <c r="D42" s="304"/>
      <c r="E42" s="12"/>
      <c r="F42" s="3"/>
      <c r="G42" s="3"/>
      <c r="H42" s="3"/>
      <c r="I42" s="21"/>
      <c r="J42" s="3"/>
      <c r="K42" s="2"/>
      <c r="L42" s="2"/>
    </row>
    <row r="43" spans="1:12" s="278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0" customFormat="1" ht="14.25">
      <c r="A44" s="356"/>
      <c r="B44" s="562"/>
      <c r="C44" s="562"/>
      <c r="D44" s="562"/>
      <c r="E44" s="357"/>
      <c r="F44" s="358"/>
      <c r="G44" s="358"/>
      <c r="H44" s="358"/>
      <c r="I44" s="359"/>
      <c r="J44" s="157"/>
      <c r="K44" s="156"/>
      <c r="L44" s="156"/>
    </row>
    <row r="45" spans="1:12" s="278" customFormat="1" ht="4.5" customHeight="1">
      <c r="A45" s="366"/>
      <c r="B45" s="70"/>
      <c r="C45" s="70"/>
      <c r="D45" s="70"/>
      <c r="E45" s="345"/>
      <c r="F45" s="273"/>
      <c r="G45" s="273"/>
      <c r="H45" s="273"/>
      <c r="I45" s="273"/>
      <c r="J45" s="3"/>
      <c r="K45" s="2"/>
      <c r="L45" s="2"/>
    </row>
    <row r="46" spans="1:12" s="278" customFormat="1" ht="14.25">
      <c r="A46" s="109"/>
      <c r="B46" s="304"/>
      <c r="C46" s="29"/>
      <c r="D46" s="29"/>
      <c r="E46" s="12"/>
      <c r="F46" s="3"/>
      <c r="G46" s="3"/>
      <c r="H46" s="3"/>
      <c r="I46" s="3"/>
      <c r="J46" s="3"/>
      <c r="K46" s="2"/>
      <c r="L46" s="2"/>
    </row>
    <row r="47" spans="1:12" s="278" customFormat="1" ht="14.25">
      <c r="A47" s="109"/>
      <c r="B47" s="29"/>
      <c r="C47" s="29"/>
      <c r="D47" s="29"/>
      <c r="E47" s="12"/>
      <c r="F47" s="3"/>
      <c r="G47" s="3"/>
      <c r="H47" s="3"/>
      <c r="I47" s="3"/>
      <c r="J47" s="3"/>
      <c r="K47" s="2"/>
      <c r="L47" s="2"/>
    </row>
    <row r="48" spans="1:12" s="278" customFormat="1" ht="14.25">
      <c r="A48" s="109"/>
      <c r="B48" s="29"/>
      <c r="C48" s="29"/>
      <c r="D48" s="29"/>
      <c r="E48" s="12"/>
      <c r="F48" s="3"/>
      <c r="G48" s="3"/>
      <c r="H48" s="3"/>
      <c r="I48" s="3"/>
      <c r="J48" s="3"/>
      <c r="K48" s="2"/>
      <c r="L48" s="2"/>
    </row>
    <row r="49" spans="1:12" s="278" customFormat="1" ht="15" customHeight="1">
      <c r="A49" s="557"/>
      <c r="B49" s="557"/>
      <c r="C49" s="557"/>
      <c r="D49" s="557"/>
      <c r="E49" s="557"/>
      <c r="F49" s="557"/>
      <c r="G49" s="557"/>
      <c r="H49" s="557"/>
      <c r="I49" s="557"/>
      <c r="J49" s="14"/>
      <c r="K49" s="2"/>
      <c r="L49" s="2"/>
    </row>
    <row r="50" spans="1:12" s="278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278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278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278" customFormat="1" ht="14.25" customHeight="1">
      <c r="A53" s="360"/>
      <c r="B53" s="360"/>
      <c r="C53" s="360"/>
      <c r="D53" s="360"/>
      <c r="E53" s="561"/>
      <c r="F53" s="561"/>
      <c r="G53" s="561"/>
      <c r="H53" s="561"/>
      <c r="I53" s="561"/>
      <c r="J53" s="3"/>
      <c r="K53" s="2"/>
      <c r="L53" s="2"/>
    </row>
    <row r="54" spans="1:10" s="13" customFormat="1" ht="14.25">
      <c r="A54" s="344"/>
      <c r="B54" s="345"/>
      <c r="C54" s="345"/>
      <c r="D54" s="346"/>
      <c r="E54" s="347" t="s">
        <v>35</v>
      </c>
      <c r="F54" s="539">
        <f>'ΕΞΩΦΥ ΣΩΣ'!F52:H52</f>
        <v>43279</v>
      </c>
      <c r="G54" s="539"/>
      <c r="H54" s="539"/>
      <c r="I54" s="348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548" t="s">
        <v>118</v>
      </c>
      <c r="E56" s="548"/>
      <c r="F56" s="548"/>
      <c r="G56" s="548"/>
      <c r="H56" s="548"/>
      <c r="I56" s="549"/>
      <c r="J56" s="22"/>
    </row>
    <row r="57" spans="1:10" s="13" customFormat="1" ht="14.25">
      <c r="A57" s="35"/>
      <c r="B57" s="12"/>
      <c r="C57" s="12"/>
      <c r="D57" s="12"/>
      <c r="E57" s="12"/>
      <c r="F57" s="12"/>
      <c r="G57" s="12"/>
      <c r="H57" s="12"/>
      <c r="I57" s="36"/>
      <c r="J57" s="22"/>
    </row>
    <row r="58" spans="1:10" s="13" customFormat="1" ht="14.25">
      <c r="A58" s="35"/>
      <c r="B58" s="12"/>
      <c r="C58" s="12"/>
      <c r="D58" s="12"/>
      <c r="E58" s="12"/>
      <c r="F58" s="12"/>
      <c r="G58" s="12"/>
      <c r="H58" s="12"/>
      <c r="I58" s="36"/>
      <c r="J58" s="22"/>
    </row>
    <row r="59" spans="1:10" s="13" customFormat="1" ht="14.25">
      <c r="A59" s="35"/>
      <c r="B59" s="12"/>
      <c r="C59" s="12"/>
      <c r="D59" s="559" t="str">
        <f>'[3]τεχν. εκθεση '!D42:H42</f>
        <v>Νικόλαος Γ. Καραγιάννης</v>
      </c>
      <c r="E59" s="559"/>
      <c r="F59" s="559"/>
      <c r="G59" s="559"/>
      <c r="H59" s="559"/>
      <c r="I59" s="560"/>
      <c r="J59" s="22"/>
    </row>
    <row r="60" spans="1:10" s="13" customFormat="1" ht="14.25">
      <c r="A60" s="37"/>
      <c r="B60" s="38"/>
      <c r="C60" s="38"/>
      <c r="D60" s="550" t="str">
        <f>'[3]τεχν. εκθεση '!D43:H43</f>
        <v> Πολιτικός Μηχανικός ΤΕ</v>
      </c>
      <c r="E60" s="550"/>
      <c r="F60" s="550"/>
      <c r="G60" s="550"/>
      <c r="H60" s="550"/>
      <c r="I60" s="551"/>
      <c r="J60" s="22"/>
    </row>
    <row r="61" spans="1:10" s="278" customFormat="1" ht="12.75">
      <c r="A61" s="304"/>
      <c r="B61" s="304"/>
      <c r="C61" s="304"/>
      <c r="D61" s="3"/>
      <c r="E61" s="3"/>
      <c r="F61" s="3"/>
      <c r="G61" s="3"/>
      <c r="H61" s="3"/>
      <c r="I61" s="3"/>
      <c r="J61" s="304"/>
    </row>
    <row r="62" spans="4:9" s="10" customFormat="1" ht="14.25">
      <c r="D62" s="4"/>
      <c r="E62" s="4"/>
      <c r="F62" s="4"/>
      <c r="G62" s="4"/>
      <c r="H62" s="4"/>
      <c r="I62" s="4"/>
    </row>
    <row r="63" spans="4:9" s="10" customFormat="1" ht="14.25">
      <c r="D63" s="4"/>
      <c r="E63" s="4"/>
      <c r="F63" s="4"/>
      <c r="G63" s="4"/>
      <c r="H63" s="4"/>
      <c r="I63" s="4"/>
    </row>
    <row r="64" spans="4:9" s="10" customFormat="1" ht="14.25">
      <c r="D64" s="4"/>
      <c r="E64" s="4"/>
      <c r="F64" s="4"/>
      <c r="G64" s="4"/>
      <c r="H64" s="170" t="s">
        <v>103</v>
      </c>
      <c r="I64" s="28" t="s">
        <v>119</v>
      </c>
    </row>
    <row r="65" s="10" customFormat="1" ht="14.25"/>
    <row r="66" s="10" customFormat="1" ht="14.25"/>
    <row r="67" s="10" customFormat="1" ht="14.25"/>
  </sheetData>
  <mergeCells count="17">
    <mergeCell ref="A9:I9"/>
    <mergeCell ref="B34:D34"/>
    <mergeCell ref="C26:D26"/>
    <mergeCell ref="C28:D28"/>
    <mergeCell ref="C23:H23"/>
    <mergeCell ref="C21:F21"/>
    <mergeCell ref="C13:D13"/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3">
      <selection activeCell="J26" sqref="J26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3.875" style="0" customWidth="1"/>
    <col min="6" max="6" width="12.00390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1"/>
      <c r="D3" s="161"/>
      <c r="E3" s="161"/>
      <c r="F3" s="161"/>
    </row>
    <row r="4" spans="1:12" s="78" customFormat="1" ht="14.25">
      <c r="A4" s="321" t="s">
        <v>3</v>
      </c>
      <c r="B4" s="70"/>
      <c r="C4" s="70"/>
      <c r="D4" s="70"/>
      <c r="E4" s="70"/>
      <c r="F4" s="70"/>
      <c r="G4" s="70"/>
      <c r="H4" s="70"/>
      <c r="I4" s="71"/>
      <c r="J4" s="76"/>
      <c r="K4" s="77"/>
      <c r="L4" s="77"/>
    </row>
    <row r="5" spans="1:12" s="78" customFormat="1" ht="14.25">
      <c r="A5" s="322" t="s">
        <v>53</v>
      </c>
      <c r="B5" s="29"/>
      <c r="C5" s="29"/>
      <c r="D5" s="29"/>
      <c r="E5" s="29"/>
      <c r="F5" s="29"/>
      <c r="G5" s="29"/>
      <c r="H5" s="29"/>
      <c r="I5" s="72"/>
      <c r="J5" s="76"/>
      <c r="K5" s="77"/>
      <c r="L5" s="77"/>
    </row>
    <row r="6" spans="1:12" s="78" customFormat="1" ht="14.25">
      <c r="A6" s="73" t="s">
        <v>54</v>
      </c>
      <c r="B6" s="74"/>
      <c r="C6" s="74"/>
      <c r="D6" s="74"/>
      <c r="E6" s="74"/>
      <c r="F6" s="74"/>
      <c r="G6" s="74"/>
      <c r="H6" s="74"/>
      <c r="I6" s="75"/>
      <c r="J6" s="76"/>
      <c r="K6" s="77"/>
      <c r="L6" s="77"/>
    </row>
    <row r="7" spans="1:12" s="78" customFormat="1" ht="14.25">
      <c r="A7" s="322" t="s">
        <v>26</v>
      </c>
      <c r="B7" s="29"/>
      <c r="C7" s="29"/>
      <c r="D7" s="29"/>
      <c r="E7" s="29"/>
      <c r="F7" s="29"/>
      <c r="G7" s="29"/>
      <c r="H7" s="29"/>
      <c r="I7" s="72"/>
      <c r="J7" s="76"/>
      <c r="K7" s="77"/>
      <c r="L7" s="77"/>
    </row>
    <row r="8" spans="1:12" s="78" customFormat="1" ht="14.25">
      <c r="A8" s="322"/>
      <c r="B8" s="29"/>
      <c r="C8" s="29"/>
      <c r="D8" s="29"/>
      <c r="E8" s="29"/>
      <c r="F8" s="29"/>
      <c r="G8" s="29"/>
      <c r="H8" s="29"/>
      <c r="I8" s="72"/>
      <c r="J8" s="76"/>
      <c r="K8" s="77"/>
      <c r="L8" s="77"/>
    </row>
    <row r="9" spans="1:12" s="10" customFormat="1" ht="14.25">
      <c r="A9" s="563"/>
      <c r="B9" s="564"/>
      <c r="C9" s="564"/>
      <c r="D9" s="564"/>
      <c r="E9" s="564"/>
      <c r="F9" s="564"/>
      <c r="G9" s="564"/>
      <c r="H9" s="564"/>
      <c r="I9" s="565"/>
      <c r="J9" s="5"/>
      <c r="K9" s="4"/>
      <c r="L9" s="4"/>
    </row>
    <row r="10" spans="1:12" s="10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3"/>
      <c r="K10" s="4"/>
      <c r="L10" s="4"/>
    </row>
    <row r="11" spans="1:12" s="10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3"/>
      <c r="K11" s="4"/>
      <c r="L11" s="4"/>
    </row>
    <row r="12" spans="1:12" s="10" customFormat="1" ht="14.25">
      <c r="A12" s="336"/>
      <c r="B12" s="336"/>
      <c r="C12" s="336"/>
      <c r="D12" s="336"/>
      <c r="E12" s="336"/>
      <c r="F12" s="336"/>
      <c r="G12" s="336"/>
      <c r="H12" s="336"/>
      <c r="I12" s="336"/>
      <c r="J12" s="3"/>
      <c r="K12" s="4"/>
      <c r="L12" s="4"/>
    </row>
    <row r="13" spans="1:12" s="278" customFormat="1" ht="14.25">
      <c r="A13" s="324"/>
      <c r="B13" s="31" t="s">
        <v>116</v>
      </c>
      <c r="C13" s="570" t="str">
        <f>'ΕΞΩΦΥ ΣΩΣ'!C8</f>
        <v>78/2018</v>
      </c>
      <c r="D13" s="570"/>
      <c r="E13" s="325"/>
      <c r="F13" s="326"/>
      <c r="G13" s="327"/>
      <c r="H13" s="323"/>
      <c r="I13" s="328"/>
      <c r="J13" s="16"/>
      <c r="K13" s="2"/>
      <c r="L13" s="2"/>
    </row>
    <row r="14" spans="1:12" s="278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16"/>
      <c r="K14" s="2"/>
      <c r="L14" s="2"/>
    </row>
    <row r="15" spans="1:12" s="278" customFormat="1" ht="14.25">
      <c r="A15" s="17"/>
      <c r="B15" s="32" t="s">
        <v>25</v>
      </c>
      <c r="C15" s="33" t="s">
        <v>58</v>
      </c>
      <c r="D15" s="34"/>
      <c r="E15" s="11"/>
      <c r="F15" s="34"/>
      <c r="G15" s="23"/>
      <c r="H15" s="14"/>
      <c r="I15" s="30"/>
      <c r="J15" s="16"/>
      <c r="K15" s="2"/>
      <c r="L15" s="2"/>
    </row>
    <row r="16" spans="1:12" s="278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16"/>
      <c r="K16" s="2"/>
      <c r="L16" s="2"/>
    </row>
    <row r="17" spans="1:12" s="278" customFormat="1" ht="14.25">
      <c r="A17" s="17"/>
      <c r="B17" s="32" t="s">
        <v>6</v>
      </c>
      <c r="C17" s="203" t="str">
        <f>'ΕΞΩΦΥ ΣΩΣ'!C17</f>
        <v>ΑΠΟΚΑΤΑΣΤΑΣΗ ΚΑΘΙΖΗΣΕΩΝ ΚΑΤΑΠΤΩ-</v>
      </c>
      <c r="D17" s="203"/>
      <c r="E17" s="185"/>
      <c r="F17" s="329"/>
      <c r="G17" s="330"/>
      <c r="H17" s="14"/>
      <c r="I17" s="30"/>
      <c r="J17" s="16"/>
      <c r="K17" s="2"/>
      <c r="L17" s="2"/>
    </row>
    <row r="18" spans="1:12" s="278" customFormat="1" ht="4.5" customHeight="1">
      <c r="A18" s="17"/>
      <c r="B18" s="32"/>
      <c r="C18" s="203"/>
      <c r="D18" s="203"/>
      <c r="E18" s="185"/>
      <c r="F18" s="203"/>
      <c r="G18" s="331"/>
      <c r="H18" s="14"/>
      <c r="I18" s="30"/>
      <c r="J18" s="16"/>
      <c r="K18" s="2"/>
      <c r="L18" s="2"/>
    </row>
    <row r="19" spans="1:12" s="278" customFormat="1" ht="13.5" customHeight="1">
      <c r="A19" s="17"/>
      <c r="B19" s="32"/>
      <c r="C19" s="203" t="str">
        <f>'ΕΞΩΦΥ ΣΩΣ'!C19</f>
        <v>ΣΕΩΝ ΟΔΩΝ ΤΟΥ ΔΗΜΟΥ (ΕΤΟΥΣ 2018)</v>
      </c>
      <c r="D19" s="203"/>
      <c r="E19" s="185"/>
      <c r="F19" s="329"/>
      <c r="G19" s="330"/>
      <c r="H19" s="14"/>
      <c r="I19" s="30"/>
      <c r="J19" s="16"/>
      <c r="K19" s="2"/>
      <c r="L19" s="2"/>
    </row>
    <row r="20" spans="1:12" s="278" customFormat="1" ht="4.5" customHeight="1">
      <c r="A20" s="17"/>
      <c r="B20" s="32"/>
      <c r="C20" s="34"/>
      <c r="D20" s="34"/>
      <c r="E20" s="11"/>
      <c r="F20" s="34"/>
      <c r="G20" s="23"/>
      <c r="H20" s="14"/>
      <c r="I20" s="30"/>
      <c r="J20" s="16"/>
      <c r="K20" s="2"/>
      <c r="L20" s="2"/>
    </row>
    <row r="21" spans="1:12" s="278" customFormat="1" ht="13.5" customHeight="1">
      <c r="A21" s="17"/>
      <c r="B21" s="32"/>
      <c r="C21" s="532"/>
      <c r="D21" s="532"/>
      <c r="E21" s="532"/>
      <c r="F21" s="532"/>
      <c r="G21" s="332"/>
      <c r="H21" s="14"/>
      <c r="I21" s="30"/>
      <c r="J21" s="16"/>
      <c r="K21" s="2"/>
      <c r="L21" s="2"/>
    </row>
    <row r="22" spans="1:12" s="278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16"/>
      <c r="K22" s="2"/>
      <c r="L22" s="2"/>
    </row>
    <row r="23" spans="1:12" s="278" customFormat="1" ht="13.5" customHeight="1">
      <c r="A23" s="334"/>
      <c r="B23" s="335"/>
      <c r="C23" s="568"/>
      <c r="D23" s="568"/>
      <c r="E23" s="568"/>
      <c r="F23" s="568"/>
      <c r="G23" s="568"/>
      <c r="H23" s="568"/>
      <c r="I23" s="337"/>
      <c r="J23" s="16"/>
      <c r="K23" s="2"/>
      <c r="L23" s="2"/>
    </row>
    <row r="24" spans="1:12" s="278" customFormat="1" ht="4.5" customHeight="1">
      <c r="A24" s="361"/>
      <c r="B24" s="31"/>
      <c r="C24" s="326"/>
      <c r="D24" s="326"/>
      <c r="E24" s="325"/>
      <c r="F24" s="326"/>
      <c r="G24" s="327"/>
      <c r="H24" s="323"/>
      <c r="I24" s="323"/>
      <c r="J24" s="3"/>
      <c r="K24" s="2"/>
      <c r="L24" s="2"/>
    </row>
    <row r="25" spans="1:12" s="278" customFormat="1" ht="4.5" customHeight="1">
      <c r="A25" s="362"/>
      <c r="B25" s="32"/>
      <c r="C25" s="34"/>
      <c r="D25" s="34"/>
      <c r="E25" s="11"/>
      <c r="F25" s="34"/>
      <c r="G25" s="23"/>
      <c r="H25" s="14"/>
      <c r="I25" s="14"/>
      <c r="J25" s="3"/>
      <c r="K25" s="2"/>
      <c r="L25" s="2"/>
    </row>
    <row r="26" spans="1:12" s="278" customFormat="1" ht="14.25">
      <c r="A26" s="362"/>
      <c r="B26" s="32"/>
      <c r="C26" s="566"/>
      <c r="D26" s="566"/>
      <c r="E26" s="11"/>
      <c r="F26" s="333"/>
      <c r="G26" s="23"/>
      <c r="H26" s="14"/>
      <c r="I26" s="14"/>
      <c r="J26" s="3"/>
      <c r="K26" s="2"/>
      <c r="L26" s="2"/>
    </row>
    <row r="27" spans="1:12" s="278" customFormat="1" ht="4.5" customHeight="1">
      <c r="A27" s="362"/>
      <c r="B27" s="32"/>
      <c r="C27" s="333"/>
      <c r="D27" s="333"/>
      <c r="E27" s="11"/>
      <c r="F27" s="333"/>
      <c r="G27" s="23"/>
      <c r="H27" s="14"/>
      <c r="I27" s="14"/>
      <c r="J27" s="3"/>
      <c r="K27" s="2"/>
      <c r="L27" s="2"/>
    </row>
    <row r="28" spans="1:12" s="278" customFormat="1" ht="14.25">
      <c r="A28" s="362"/>
      <c r="B28" s="32"/>
      <c r="C28" s="567"/>
      <c r="D28" s="567"/>
      <c r="E28" s="363"/>
      <c r="F28" s="364"/>
      <c r="G28" s="365"/>
      <c r="H28" s="14"/>
      <c r="I28" s="14"/>
      <c r="J28" s="3"/>
      <c r="K28" s="2"/>
      <c r="L28" s="2"/>
    </row>
    <row r="29" spans="1:12" s="278" customFormat="1" ht="12.75">
      <c r="A29" s="14"/>
      <c r="B29" s="15"/>
      <c r="C29" s="14"/>
      <c r="D29" s="338"/>
      <c r="E29" s="339"/>
      <c r="F29" s="14"/>
      <c r="G29" s="14"/>
      <c r="H29" s="14"/>
      <c r="I29" s="14"/>
      <c r="J29" s="3"/>
      <c r="K29" s="2"/>
      <c r="L29" s="2"/>
    </row>
    <row r="30" spans="1:12" s="278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3"/>
      <c r="K30" s="2"/>
      <c r="L30" s="2"/>
    </row>
    <row r="31" spans="1:12" s="278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3"/>
      <c r="K31" s="2"/>
      <c r="L31" s="2"/>
    </row>
    <row r="32" spans="1:12" s="278" customFormat="1" ht="14.25">
      <c r="A32" s="340"/>
      <c r="B32" s="341"/>
      <c r="C32" s="341"/>
      <c r="D32" s="341"/>
      <c r="E32" s="341"/>
      <c r="F32" s="342"/>
      <c r="G32" s="342"/>
      <c r="H32" s="342"/>
      <c r="I32" s="343"/>
      <c r="J32" s="3"/>
      <c r="K32" s="2"/>
      <c r="L32" s="2"/>
    </row>
    <row r="33" spans="1:12" s="278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78" customFormat="1" ht="13.5" customHeight="1">
      <c r="A34" s="571" t="s">
        <v>127</v>
      </c>
      <c r="B34" s="572"/>
      <c r="C34" s="572"/>
      <c r="D34" s="572"/>
      <c r="E34" s="572"/>
      <c r="F34" s="572"/>
      <c r="G34" s="572"/>
      <c r="H34" s="572"/>
      <c r="I34" s="573"/>
      <c r="J34" s="3"/>
      <c r="K34" s="2"/>
      <c r="L34" s="2"/>
    </row>
    <row r="35" spans="1:12" s="278" customFormat="1" ht="4.5" customHeight="1">
      <c r="A35" s="571"/>
      <c r="B35" s="572"/>
      <c r="C35" s="572"/>
      <c r="D35" s="572"/>
      <c r="E35" s="572"/>
      <c r="F35" s="572"/>
      <c r="G35" s="572"/>
      <c r="H35" s="572"/>
      <c r="I35" s="573"/>
      <c r="J35" s="3"/>
      <c r="K35" s="2"/>
      <c r="L35" s="2"/>
    </row>
    <row r="36" spans="1:12" s="278" customFormat="1" ht="14.25" customHeight="1">
      <c r="A36" s="571"/>
      <c r="B36" s="572"/>
      <c r="C36" s="572"/>
      <c r="D36" s="572"/>
      <c r="E36" s="572"/>
      <c r="F36" s="572"/>
      <c r="G36" s="572"/>
      <c r="H36" s="572"/>
      <c r="I36" s="573"/>
      <c r="J36" s="3"/>
      <c r="K36" s="2"/>
      <c r="L36" s="2"/>
    </row>
    <row r="37" spans="1:12" s="278" customFormat="1" ht="4.5" customHeight="1">
      <c r="A37" s="571"/>
      <c r="B37" s="572"/>
      <c r="C37" s="572"/>
      <c r="D37" s="572"/>
      <c r="E37" s="572"/>
      <c r="F37" s="572"/>
      <c r="G37" s="572"/>
      <c r="H37" s="572"/>
      <c r="I37" s="573"/>
      <c r="J37" s="3"/>
      <c r="K37" s="2"/>
      <c r="L37" s="2"/>
    </row>
    <row r="38" spans="1:12" s="278" customFormat="1" ht="14.25" customHeight="1">
      <c r="A38" s="571"/>
      <c r="B38" s="572"/>
      <c r="C38" s="572"/>
      <c r="D38" s="572"/>
      <c r="E38" s="572"/>
      <c r="F38" s="572"/>
      <c r="G38" s="572"/>
      <c r="H38" s="572"/>
      <c r="I38" s="573"/>
      <c r="J38" s="3"/>
      <c r="K38" s="2"/>
      <c r="L38" s="2"/>
    </row>
    <row r="39" spans="1:12" s="278" customFormat="1" ht="4.5" customHeight="1">
      <c r="A39" s="571"/>
      <c r="B39" s="572"/>
      <c r="C39" s="572"/>
      <c r="D39" s="572"/>
      <c r="E39" s="572"/>
      <c r="F39" s="572"/>
      <c r="G39" s="572"/>
      <c r="H39" s="572"/>
      <c r="I39" s="573"/>
      <c r="J39" s="3"/>
      <c r="K39" s="2"/>
      <c r="L39" s="2"/>
    </row>
    <row r="40" spans="1:12" s="278" customFormat="1" ht="14.25" customHeight="1">
      <c r="A40" s="571"/>
      <c r="B40" s="572"/>
      <c r="C40" s="572"/>
      <c r="D40" s="572"/>
      <c r="E40" s="572"/>
      <c r="F40" s="572"/>
      <c r="G40" s="572"/>
      <c r="H40" s="572"/>
      <c r="I40" s="573"/>
      <c r="J40" s="3"/>
      <c r="K40" s="2"/>
      <c r="L40" s="2"/>
    </row>
    <row r="41" spans="1:12" s="278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78" customFormat="1" ht="14.25">
      <c r="A42" s="20"/>
      <c r="B42" s="29"/>
      <c r="C42" s="304"/>
      <c r="D42" s="304"/>
      <c r="E42" s="12"/>
      <c r="F42" s="3"/>
      <c r="G42" s="3"/>
      <c r="H42" s="3"/>
      <c r="I42" s="21"/>
      <c r="J42" s="3"/>
      <c r="K42" s="2"/>
      <c r="L42" s="2"/>
    </row>
    <row r="43" spans="1:12" s="278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0" customFormat="1" ht="14.25">
      <c r="A44" s="356"/>
      <c r="B44" s="562"/>
      <c r="C44" s="562"/>
      <c r="D44" s="562"/>
      <c r="E44" s="357"/>
      <c r="F44" s="358"/>
      <c r="G44" s="358"/>
      <c r="H44" s="358"/>
      <c r="I44" s="359"/>
      <c r="J44" s="157"/>
      <c r="K44" s="156"/>
      <c r="L44" s="156"/>
    </row>
    <row r="45" spans="1:12" s="278" customFormat="1" ht="4.5" customHeight="1">
      <c r="A45" s="366"/>
      <c r="B45" s="70"/>
      <c r="C45" s="70"/>
      <c r="D45" s="70"/>
      <c r="E45" s="345"/>
      <c r="F45" s="273"/>
      <c r="G45" s="273"/>
      <c r="H45" s="273"/>
      <c r="I45" s="273"/>
      <c r="J45" s="3"/>
      <c r="K45" s="2"/>
      <c r="L45" s="2"/>
    </row>
    <row r="46" spans="1:12" s="278" customFormat="1" ht="14.25">
      <c r="A46" s="109"/>
      <c r="B46" s="304"/>
      <c r="C46" s="29"/>
      <c r="D46" s="29"/>
      <c r="E46" s="12"/>
      <c r="F46" s="3"/>
      <c r="G46" s="3"/>
      <c r="H46" s="3"/>
      <c r="I46" s="3"/>
      <c r="J46" s="3"/>
      <c r="K46" s="2"/>
      <c r="L46" s="2"/>
    </row>
    <row r="47" spans="1:12" s="278" customFormat="1" ht="14.25">
      <c r="A47" s="109"/>
      <c r="B47" s="29"/>
      <c r="C47" s="29"/>
      <c r="D47" s="29"/>
      <c r="E47" s="12"/>
      <c r="F47" s="3"/>
      <c r="G47" s="3"/>
      <c r="H47" s="3"/>
      <c r="I47" s="3"/>
      <c r="J47" s="3"/>
      <c r="K47" s="2"/>
      <c r="L47" s="2"/>
    </row>
    <row r="48" spans="1:12" s="278" customFormat="1" ht="14.25">
      <c r="A48" s="109"/>
      <c r="B48" s="29"/>
      <c r="C48" s="29"/>
      <c r="D48" s="29"/>
      <c r="E48" s="12"/>
      <c r="F48" s="3"/>
      <c r="G48" s="3"/>
      <c r="H48" s="3"/>
      <c r="I48" s="3"/>
      <c r="J48" s="3"/>
      <c r="K48" s="2"/>
      <c r="L48" s="2"/>
    </row>
    <row r="49" spans="1:12" s="278" customFormat="1" ht="15" customHeight="1">
      <c r="A49" s="557"/>
      <c r="B49" s="557"/>
      <c r="C49" s="557"/>
      <c r="D49" s="557"/>
      <c r="E49" s="557"/>
      <c r="F49" s="557"/>
      <c r="G49" s="557"/>
      <c r="H49" s="557"/>
      <c r="I49" s="557"/>
      <c r="J49" s="14"/>
      <c r="K49" s="2"/>
      <c r="L49" s="2"/>
    </row>
    <row r="50" spans="1:12" s="278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278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278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278" customFormat="1" ht="14.25" customHeight="1">
      <c r="A53" s="360"/>
      <c r="B53" s="360"/>
      <c r="C53" s="360"/>
      <c r="D53" s="360"/>
      <c r="E53" s="561"/>
      <c r="F53" s="561"/>
      <c r="G53" s="561"/>
      <c r="H53" s="561"/>
      <c r="I53" s="561"/>
      <c r="J53" s="3"/>
      <c r="K53" s="2"/>
      <c r="L53" s="2"/>
    </row>
    <row r="54" spans="1:10" s="13" customFormat="1" ht="14.25">
      <c r="A54" s="344"/>
      <c r="B54" s="345"/>
      <c r="C54" s="345"/>
      <c r="D54" s="346"/>
      <c r="E54" s="347"/>
      <c r="F54" s="539"/>
      <c r="G54" s="539"/>
      <c r="H54" s="539"/>
      <c r="I54" s="348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548"/>
      <c r="E56" s="548"/>
      <c r="F56" s="548"/>
      <c r="G56" s="548"/>
      <c r="H56" s="548"/>
      <c r="I56" s="549"/>
      <c r="J56" s="22"/>
    </row>
    <row r="57" spans="1:10" s="13" customFormat="1" ht="14.25">
      <c r="A57" s="35"/>
      <c r="B57" s="12"/>
      <c r="C57" s="12"/>
      <c r="D57" s="12"/>
      <c r="E57" s="12"/>
      <c r="F57" s="12"/>
      <c r="G57" s="12"/>
      <c r="H57" s="12"/>
      <c r="I57" s="36"/>
      <c r="J57" s="22"/>
    </row>
    <row r="58" spans="1:10" s="13" customFormat="1" ht="14.25">
      <c r="A58" s="35"/>
      <c r="B58" s="12"/>
      <c r="C58" s="12"/>
      <c r="D58" s="12"/>
      <c r="E58" s="12"/>
      <c r="F58" s="12"/>
      <c r="G58" s="12"/>
      <c r="H58" s="12"/>
      <c r="I58" s="36"/>
      <c r="J58" s="22"/>
    </row>
    <row r="59" spans="1:10" s="13" customFormat="1" ht="14.25">
      <c r="A59" s="35"/>
      <c r="B59" s="12"/>
      <c r="C59" s="12"/>
      <c r="D59" s="559"/>
      <c r="E59" s="559"/>
      <c r="F59" s="559"/>
      <c r="G59" s="559"/>
      <c r="H59" s="559"/>
      <c r="I59" s="560"/>
      <c r="J59" s="22"/>
    </row>
    <row r="60" spans="1:10" s="13" customFormat="1" ht="14.25">
      <c r="A60" s="37"/>
      <c r="B60" s="38"/>
      <c r="C60" s="38"/>
      <c r="D60" s="550"/>
      <c r="E60" s="550"/>
      <c r="F60" s="550"/>
      <c r="G60" s="550"/>
      <c r="H60" s="550"/>
      <c r="I60" s="551"/>
      <c r="J60" s="22"/>
    </row>
    <row r="61" spans="1:10" s="278" customFormat="1" ht="12.75">
      <c r="A61" s="304"/>
      <c r="B61" s="304"/>
      <c r="C61" s="304"/>
      <c r="D61" s="3"/>
      <c r="E61" s="3"/>
      <c r="F61" s="3"/>
      <c r="G61" s="3"/>
      <c r="H61" s="3"/>
      <c r="I61" s="3"/>
      <c r="J61" s="304"/>
    </row>
    <row r="62" spans="4:9" s="10" customFormat="1" ht="14.25">
      <c r="D62" s="4"/>
      <c r="E62" s="4"/>
      <c r="F62" s="4"/>
      <c r="G62" s="4"/>
      <c r="H62" s="4"/>
      <c r="I62" s="4"/>
    </row>
    <row r="63" spans="4:9" s="10" customFormat="1" ht="14.25">
      <c r="D63" s="4"/>
      <c r="E63" s="4"/>
      <c r="F63" s="4"/>
      <c r="G63" s="4"/>
      <c r="H63" s="4"/>
      <c r="I63" s="4"/>
    </row>
    <row r="64" spans="4:9" s="10" customFormat="1" ht="14.25">
      <c r="D64" s="4"/>
      <c r="E64" s="4"/>
      <c r="F64" s="4"/>
      <c r="G64" s="4"/>
      <c r="H64" s="170" t="s">
        <v>103</v>
      </c>
      <c r="I64" s="28" t="s">
        <v>119</v>
      </c>
    </row>
    <row r="65" s="10" customFormat="1" ht="14.25"/>
    <row r="66" s="10" customFormat="1" ht="14.25"/>
    <row r="67" s="10" customFormat="1" ht="14.25"/>
  </sheetData>
  <mergeCells count="14">
    <mergeCell ref="F54:H54"/>
    <mergeCell ref="D59:I59"/>
    <mergeCell ref="D60:I60"/>
    <mergeCell ref="E53:I53"/>
    <mergeCell ref="D56:I56"/>
    <mergeCell ref="B44:D44"/>
    <mergeCell ref="A49:I49"/>
    <mergeCell ref="A9:I9"/>
    <mergeCell ref="C26:D26"/>
    <mergeCell ref="C28:D28"/>
    <mergeCell ref="C23:H23"/>
    <mergeCell ref="C21:F21"/>
    <mergeCell ref="C13:D13"/>
    <mergeCell ref="A34:I40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8" sqref="B8"/>
    </sheetView>
  </sheetViews>
  <sheetFormatPr defaultColWidth="9.00390625" defaultRowHeight="12.75"/>
  <cols>
    <col min="1" max="1" width="2.25390625" style="384" customWidth="1"/>
    <col min="2" max="2" width="31.375" style="385" customWidth="1"/>
    <col min="3" max="3" width="7.25390625" style="386" customWidth="1"/>
    <col min="4" max="4" width="5.625" style="385" customWidth="1"/>
    <col min="5" max="5" width="5.875" style="103" customWidth="1"/>
    <col min="6" max="6" width="29.375" style="103" hidden="1" customWidth="1"/>
    <col min="7" max="7" width="7.625" style="427" customWidth="1"/>
    <col min="8" max="8" width="7.25390625" style="427" customWidth="1"/>
    <col min="9" max="10" width="5.75390625" style="426" customWidth="1"/>
    <col min="11" max="11" width="5.75390625" style="428" customWidth="1"/>
    <col min="12" max="23" width="5.75390625" style="103" customWidth="1"/>
    <col min="24" max="16384" width="9.125" style="103" customWidth="1"/>
  </cols>
  <sheetData>
    <row r="1" spans="1:11" s="8" customFormat="1" ht="12.75" customHeight="1">
      <c r="A1" s="376" t="s">
        <v>3</v>
      </c>
      <c r="B1" s="377"/>
      <c r="C1" s="377"/>
      <c r="D1" s="378"/>
      <c r="E1" s="313" t="s">
        <v>111</v>
      </c>
      <c r="F1" s="314" t="s">
        <v>115</v>
      </c>
      <c r="G1" s="415" t="str">
        <f>ΕΞΩΦΥΛΛΟ!C17</f>
        <v>ΑΠΟΚΑΤΑΣΤΑΣΗ ΚΑΘΙΖΗΣΕΩΝ ΚΑΤΑΠΤΩ-</v>
      </c>
      <c r="H1" s="415"/>
      <c r="I1" s="416"/>
      <c r="J1" s="416"/>
      <c r="K1" s="416"/>
    </row>
    <row r="2" spans="1:11" s="8" customFormat="1" ht="11.25">
      <c r="A2" s="308" t="s">
        <v>53</v>
      </c>
      <c r="B2" s="309"/>
      <c r="C2" s="309"/>
      <c r="D2" s="315"/>
      <c r="E2" s="309"/>
      <c r="F2" s="316"/>
      <c r="G2" s="417" t="str">
        <f>ΕΞΩΦΥΛΛΟ!C19</f>
        <v>ΣΕΩΝ ΟΔΩΝ ΤΟΥ ΔΗΜΟΥ (ΕΤΟΥΣ 2018)</v>
      </c>
      <c r="H2" s="418"/>
      <c r="I2" s="419"/>
      <c r="J2" s="419"/>
      <c r="K2" s="420"/>
    </row>
    <row r="3" spans="1:11" s="8" customFormat="1" ht="10.5">
      <c r="A3" s="310" t="s">
        <v>54</v>
      </c>
      <c r="B3" s="311"/>
      <c r="C3" s="311"/>
      <c r="D3" s="311"/>
      <c r="E3" s="309"/>
      <c r="F3" s="314" t="s">
        <v>109</v>
      </c>
      <c r="G3" s="415">
        <f>ΕΞΩΦΥΛΛΟ!C21</f>
        <v>0</v>
      </c>
      <c r="H3" s="415"/>
      <c r="I3" s="419"/>
      <c r="J3" s="419"/>
      <c r="K3" s="420"/>
    </row>
    <row r="4" spans="1:11" s="8" customFormat="1" ht="10.5">
      <c r="A4" s="308" t="s">
        <v>26</v>
      </c>
      <c r="B4" s="309"/>
      <c r="C4" s="309"/>
      <c r="D4" s="315"/>
      <c r="E4" s="9"/>
      <c r="F4" s="9"/>
      <c r="G4" s="421"/>
      <c r="H4" s="421"/>
      <c r="I4" s="421"/>
      <c r="J4" s="421"/>
      <c r="K4" s="420"/>
    </row>
    <row r="5" spans="1:11" s="8" customFormat="1" ht="10.5">
      <c r="A5" s="308" t="s">
        <v>110</v>
      </c>
      <c r="B5" s="315"/>
      <c r="C5" s="312" t="s">
        <v>128</v>
      </c>
      <c r="D5" s="379"/>
      <c r="E5" s="79"/>
      <c r="F5" s="79"/>
      <c r="G5" s="263"/>
      <c r="H5" s="420"/>
      <c r="I5" s="263"/>
      <c r="J5" s="263"/>
      <c r="K5" s="420"/>
    </row>
    <row r="6" spans="1:11" s="8" customFormat="1" ht="11.25" customHeight="1">
      <c r="A6" s="574" t="s">
        <v>24</v>
      </c>
      <c r="B6" s="574"/>
      <c r="C6" s="574"/>
      <c r="D6" s="574"/>
      <c r="E6" s="574"/>
      <c r="F6" s="574"/>
      <c r="G6" s="263"/>
      <c r="H6" s="263"/>
      <c r="I6" s="422"/>
      <c r="J6" s="422"/>
      <c r="K6" s="423"/>
    </row>
    <row r="7" spans="1:11" s="241" customFormat="1" ht="33.75" customHeight="1">
      <c r="A7" s="406" t="s">
        <v>37</v>
      </c>
      <c r="B7" s="406" t="s">
        <v>51</v>
      </c>
      <c r="C7" s="407"/>
      <c r="D7" s="408"/>
      <c r="E7" s="408"/>
      <c r="F7" s="409"/>
      <c r="G7" s="408"/>
      <c r="H7" s="408"/>
      <c r="I7" s="409"/>
      <c r="J7" s="405"/>
      <c r="K7" s="405"/>
    </row>
    <row r="8" spans="1:11" s="255" customFormat="1" ht="11.25">
      <c r="A8" s="253"/>
      <c r="B8" s="259"/>
      <c r="C8" s="264"/>
      <c r="D8" s="256"/>
      <c r="E8" s="257"/>
      <c r="F8" s="257"/>
      <c r="G8" s="258"/>
      <c r="H8" s="258"/>
      <c r="I8" s="257"/>
      <c r="J8" s="257"/>
      <c r="K8" s="254"/>
    </row>
    <row r="9" spans="1:11" s="255" customFormat="1" ht="11.25">
      <c r="A9" s="253"/>
      <c r="B9" s="259"/>
      <c r="C9" s="264"/>
      <c r="D9" s="256"/>
      <c r="E9" s="257"/>
      <c r="F9" s="257"/>
      <c r="G9" s="258"/>
      <c r="H9" s="258"/>
      <c r="I9" s="257"/>
      <c r="J9" s="257"/>
      <c r="K9" s="254"/>
    </row>
    <row r="10" spans="1:11" s="255" customFormat="1" ht="11.25">
      <c r="A10" s="253"/>
      <c r="B10" s="259"/>
      <c r="C10" s="264"/>
      <c r="D10" s="256"/>
      <c r="E10" s="257"/>
      <c r="F10" s="257"/>
      <c r="G10" s="258"/>
      <c r="H10" s="258"/>
      <c r="I10" s="257"/>
      <c r="J10" s="257"/>
      <c r="K10" s="254"/>
    </row>
    <row r="11" spans="1:11" s="255" customFormat="1" ht="11.25">
      <c r="A11" s="253"/>
      <c r="B11" s="259"/>
      <c r="C11" s="264"/>
      <c r="D11" s="256"/>
      <c r="E11" s="257"/>
      <c r="F11" s="257"/>
      <c r="G11" s="258"/>
      <c r="H11" s="258"/>
      <c r="I11" s="257"/>
      <c r="J11" s="257"/>
      <c r="K11" s="254"/>
    </row>
    <row r="12" spans="1:11" s="255" customFormat="1" ht="11.25">
      <c r="A12" s="253"/>
      <c r="B12" s="259"/>
      <c r="C12" s="264"/>
      <c r="D12" s="256"/>
      <c r="E12" s="257"/>
      <c r="F12" s="257"/>
      <c r="G12" s="258"/>
      <c r="H12" s="258"/>
      <c r="I12" s="257"/>
      <c r="J12" s="257"/>
      <c r="K12" s="254"/>
    </row>
    <row r="13" spans="1:11" s="255" customFormat="1" ht="11.25">
      <c r="A13" s="253"/>
      <c r="B13" s="259"/>
      <c r="C13" s="264"/>
      <c r="D13" s="256"/>
      <c r="E13" s="257"/>
      <c r="F13" s="257"/>
      <c r="G13" s="258"/>
      <c r="H13" s="258"/>
      <c r="I13" s="257"/>
      <c r="J13" s="257"/>
      <c r="K13" s="254"/>
    </row>
    <row r="14" spans="1:11" s="255" customFormat="1" ht="11.25">
      <c r="A14" s="253"/>
      <c r="B14" s="259"/>
      <c r="C14" s="264"/>
      <c r="D14" s="256"/>
      <c r="E14" s="257"/>
      <c r="F14" s="257"/>
      <c r="G14" s="258"/>
      <c r="H14" s="258"/>
      <c r="I14" s="257"/>
      <c r="J14" s="257"/>
      <c r="K14" s="254"/>
    </row>
    <row r="15" spans="1:11" s="255" customFormat="1" ht="11.25">
      <c r="A15" s="253"/>
      <c r="B15" s="259"/>
      <c r="C15" s="264"/>
      <c r="D15" s="256"/>
      <c r="E15" s="257"/>
      <c r="F15" s="257"/>
      <c r="G15" s="258"/>
      <c r="H15" s="258"/>
      <c r="I15" s="257"/>
      <c r="J15" s="257"/>
      <c r="K15" s="254"/>
    </row>
    <row r="16" spans="1:11" s="255" customFormat="1" ht="11.25">
      <c r="A16" s="253"/>
      <c r="B16" s="259"/>
      <c r="C16" s="264"/>
      <c r="D16" s="256"/>
      <c r="E16" s="257"/>
      <c r="F16" s="257"/>
      <c r="G16" s="258"/>
      <c r="H16" s="258"/>
      <c r="I16" s="257"/>
      <c r="J16" s="257"/>
      <c r="K16" s="254"/>
    </row>
    <row r="17" spans="1:11" s="255" customFormat="1" ht="11.25">
      <c r="A17" s="253"/>
      <c r="B17" s="259"/>
      <c r="C17" s="258"/>
      <c r="D17" s="256"/>
      <c r="E17" s="257"/>
      <c r="F17" s="257"/>
      <c r="G17" s="258"/>
      <c r="H17" s="258"/>
      <c r="I17" s="257"/>
      <c r="J17" s="257"/>
      <c r="K17" s="254"/>
    </row>
    <row r="18" spans="1:11" s="255" customFormat="1" ht="11.25">
      <c r="A18" s="253"/>
      <c r="B18" s="259"/>
      <c r="C18" s="264"/>
      <c r="D18" s="256"/>
      <c r="E18" s="257"/>
      <c r="F18" s="257"/>
      <c r="G18" s="258"/>
      <c r="H18" s="258"/>
      <c r="I18" s="257"/>
      <c r="J18" s="257"/>
      <c r="K18" s="254"/>
    </row>
    <row r="19" spans="1:11" s="255" customFormat="1" ht="11.25">
      <c r="A19" s="253"/>
      <c r="B19" s="260"/>
      <c r="C19" s="258"/>
      <c r="D19" s="256"/>
      <c r="E19" s="257"/>
      <c r="F19" s="257"/>
      <c r="G19" s="258"/>
      <c r="H19" s="258"/>
      <c r="I19" s="257"/>
      <c r="J19" s="257"/>
      <c r="K19" s="254"/>
    </row>
    <row r="20" spans="1:11" s="255" customFormat="1" ht="11.25">
      <c r="A20" s="253"/>
      <c r="B20" s="260"/>
      <c r="C20" s="258"/>
      <c r="D20" s="256"/>
      <c r="E20" s="257"/>
      <c r="F20" s="257"/>
      <c r="G20" s="258"/>
      <c r="H20" s="258"/>
      <c r="I20" s="257"/>
      <c r="J20" s="257"/>
      <c r="K20" s="254"/>
    </row>
    <row r="21" spans="1:11" s="255" customFormat="1" ht="11.25">
      <c r="A21" s="253"/>
      <c r="B21" s="260"/>
      <c r="C21" s="258"/>
      <c r="D21" s="256"/>
      <c r="E21" s="257"/>
      <c r="F21" s="257"/>
      <c r="G21" s="258"/>
      <c r="H21" s="258"/>
      <c r="I21" s="257"/>
      <c r="J21" s="257"/>
      <c r="K21" s="254"/>
    </row>
    <row r="22" spans="1:11" s="255" customFormat="1" ht="11.25">
      <c r="A22" s="253"/>
      <c r="B22" s="260"/>
      <c r="C22" s="258"/>
      <c r="D22" s="256"/>
      <c r="E22" s="257"/>
      <c r="F22" s="257"/>
      <c r="G22" s="258"/>
      <c r="H22" s="258"/>
      <c r="I22" s="257"/>
      <c r="J22" s="257"/>
      <c r="K22" s="254"/>
    </row>
    <row r="23" spans="1:11" s="255" customFormat="1" ht="11.25">
      <c r="A23" s="253"/>
      <c r="B23" s="260"/>
      <c r="C23" s="258"/>
      <c r="D23" s="256"/>
      <c r="E23" s="257"/>
      <c r="F23" s="257"/>
      <c r="G23" s="258"/>
      <c r="H23" s="258"/>
      <c r="I23" s="257"/>
      <c r="J23" s="257"/>
      <c r="K23" s="254"/>
    </row>
    <row r="24" spans="1:11" s="255" customFormat="1" ht="11.25">
      <c r="A24" s="253"/>
      <c r="B24" s="260"/>
      <c r="C24" s="258"/>
      <c r="D24" s="256"/>
      <c r="E24" s="257"/>
      <c r="F24" s="257"/>
      <c r="G24" s="258"/>
      <c r="H24" s="258"/>
      <c r="I24" s="257"/>
      <c r="J24" s="257"/>
      <c r="K24" s="254"/>
    </row>
    <row r="25" spans="1:11" s="255" customFormat="1" ht="11.25">
      <c r="A25" s="253"/>
      <c r="B25" s="260"/>
      <c r="C25" s="258"/>
      <c r="D25" s="256"/>
      <c r="E25" s="257"/>
      <c r="F25" s="257"/>
      <c r="G25" s="258"/>
      <c r="H25" s="258"/>
      <c r="I25" s="257"/>
      <c r="J25" s="257"/>
      <c r="K25" s="254"/>
    </row>
    <row r="26" spans="1:11" s="255" customFormat="1" ht="11.25">
      <c r="A26" s="253"/>
      <c r="B26" s="260"/>
      <c r="C26" s="258"/>
      <c r="D26" s="256"/>
      <c r="E26" s="257"/>
      <c r="F26" s="257"/>
      <c r="G26" s="258"/>
      <c r="H26" s="258"/>
      <c r="I26" s="257"/>
      <c r="J26" s="257"/>
      <c r="K26" s="254"/>
    </row>
    <row r="27" spans="1:11" s="255" customFormat="1" ht="11.25">
      <c r="A27" s="253"/>
      <c r="B27" s="260"/>
      <c r="C27" s="258"/>
      <c r="D27" s="256"/>
      <c r="E27" s="257"/>
      <c r="F27" s="257"/>
      <c r="G27" s="258"/>
      <c r="H27" s="258"/>
      <c r="I27" s="257"/>
      <c r="J27" s="257"/>
      <c r="K27" s="254"/>
    </row>
    <row r="28" spans="1:11" s="255" customFormat="1" ht="11.25">
      <c r="A28" s="253"/>
      <c r="B28" s="260"/>
      <c r="C28" s="258"/>
      <c r="D28" s="256"/>
      <c r="E28" s="257"/>
      <c r="F28" s="257"/>
      <c r="G28" s="258"/>
      <c r="H28" s="258"/>
      <c r="I28" s="257"/>
      <c r="J28" s="257"/>
      <c r="K28" s="254"/>
    </row>
    <row r="29" spans="1:11" s="255" customFormat="1" ht="11.25">
      <c r="A29" s="253"/>
      <c r="B29" s="260"/>
      <c r="C29" s="258"/>
      <c r="D29" s="256"/>
      <c r="E29" s="257"/>
      <c r="F29" s="257"/>
      <c r="G29" s="258"/>
      <c r="H29" s="258"/>
      <c r="I29" s="257"/>
      <c r="J29" s="257"/>
      <c r="K29" s="254"/>
    </row>
    <row r="30" spans="1:11" s="39" customFormat="1" ht="11.25">
      <c r="A30" s="410"/>
      <c r="B30" s="411"/>
      <c r="C30" s="412"/>
      <c r="D30" s="413"/>
      <c r="E30" s="414"/>
      <c r="F30" s="414"/>
      <c r="G30" s="258"/>
      <c r="H30" s="258"/>
      <c r="I30" s="257"/>
      <c r="J30" s="257"/>
      <c r="K30" s="254"/>
    </row>
    <row r="31" spans="1:11" s="39" customFormat="1" ht="11.25">
      <c r="A31" s="410"/>
      <c r="B31" s="411"/>
      <c r="C31" s="412"/>
      <c r="D31" s="413"/>
      <c r="E31" s="414"/>
      <c r="F31" s="414"/>
      <c r="G31" s="258"/>
      <c r="H31" s="258"/>
      <c r="I31" s="257"/>
      <c r="J31" s="257"/>
      <c r="K31" s="254"/>
    </row>
    <row r="32" spans="1:11" s="39" customFormat="1" ht="11.25">
      <c r="A32" s="410"/>
      <c r="B32" s="411"/>
      <c r="C32" s="412"/>
      <c r="D32" s="413"/>
      <c r="E32" s="414"/>
      <c r="F32" s="414"/>
      <c r="G32" s="258"/>
      <c r="H32" s="258"/>
      <c r="I32" s="257"/>
      <c r="J32" s="257"/>
      <c r="K32" s="254"/>
    </row>
    <row r="33" spans="1:11" s="39" customFormat="1" ht="11.25">
      <c r="A33" s="410"/>
      <c r="B33" s="411"/>
      <c r="C33" s="412"/>
      <c r="D33" s="413"/>
      <c r="E33" s="414"/>
      <c r="F33" s="414"/>
      <c r="G33" s="258"/>
      <c r="H33" s="258"/>
      <c r="I33" s="257"/>
      <c r="J33" s="257"/>
      <c r="K33" s="254"/>
    </row>
    <row r="34" spans="1:11" s="39" customFormat="1" ht="11.25">
      <c r="A34" s="410"/>
      <c r="B34" s="411"/>
      <c r="C34" s="412"/>
      <c r="D34" s="413"/>
      <c r="E34" s="414"/>
      <c r="F34" s="414"/>
      <c r="G34" s="258"/>
      <c r="H34" s="258"/>
      <c r="I34" s="257"/>
      <c r="J34" s="257"/>
      <c r="K34" s="254"/>
    </row>
    <row r="35" spans="1:11" s="39" customFormat="1" ht="11.25">
      <c r="A35" s="242"/>
      <c r="B35" s="243"/>
      <c r="C35" s="265"/>
      <c r="D35" s="244"/>
      <c r="E35" s="245"/>
      <c r="F35" s="245"/>
      <c r="G35" s="262"/>
      <c r="H35" s="262"/>
      <c r="I35" s="261"/>
      <c r="J35" s="261"/>
      <c r="K35" s="424"/>
    </row>
    <row r="36" spans="1:11" s="383" customFormat="1" ht="11.25">
      <c r="A36" s="380"/>
      <c r="B36" s="381"/>
      <c r="C36" s="382"/>
      <c r="D36" s="381"/>
      <c r="G36" s="425"/>
      <c r="H36" s="425"/>
      <c r="I36" s="255"/>
      <c r="J36" s="255"/>
      <c r="K36" s="254"/>
    </row>
    <row r="37" spans="1:11" s="383" customFormat="1" ht="11.25">
      <c r="A37" s="380"/>
      <c r="B37" s="381"/>
      <c r="C37" s="382"/>
      <c r="D37" s="381"/>
      <c r="G37" s="425"/>
      <c r="H37" s="425"/>
      <c r="I37" s="255"/>
      <c r="J37" s="255"/>
      <c r="K37" s="254"/>
    </row>
    <row r="38" spans="1:11" s="383" customFormat="1" ht="11.25">
      <c r="A38" s="380"/>
      <c r="B38" s="381"/>
      <c r="C38" s="382"/>
      <c r="D38" s="381"/>
      <c r="G38" s="425"/>
      <c r="H38" s="425"/>
      <c r="I38" s="255"/>
      <c r="J38" s="255"/>
      <c r="K38" s="254"/>
    </row>
    <row r="39" spans="1:11" s="383" customFormat="1" ht="11.25">
      <c r="A39" s="380"/>
      <c r="B39" s="381"/>
      <c r="C39" s="382"/>
      <c r="D39" s="381"/>
      <c r="G39" s="425"/>
      <c r="H39" s="425"/>
      <c r="I39" s="255"/>
      <c r="J39" s="255"/>
      <c r="K39" s="254"/>
    </row>
    <row r="40" spans="1:11" s="383" customFormat="1" ht="11.25">
      <c r="A40" s="380"/>
      <c r="B40" s="381"/>
      <c r="C40" s="382"/>
      <c r="D40" s="381"/>
      <c r="G40" s="425"/>
      <c r="H40" s="425"/>
      <c r="I40" s="255"/>
      <c r="J40" s="255"/>
      <c r="K40" s="254"/>
    </row>
    <row r="41" spans="1:11" s="383" customFormat="1" ht="11.25">
      <c r="A41" s="380"/>
      <c r="B41" s="381"/>
      <c r="C41" s="382"/>
      <c r="D41" s="381"/>
      <c r="G41" s="425"/>
      <c r="H41" s="425"/>
      <c r="I41" s="255"/>
      <c r="J41" s="255"/>
      <c r="K41" s="254"/>
    </row>
    <row r="42" spans="1:11" s="383" customFormat="1" ht="11.25">
      <c r="A42" s="380"/>
      <c r="B42" s="381"/>
      <c r="C42" s="382"/>
      <c r="D42" s="381"/>
      <c r="G42" s="425"/>
      <c r="H42" s="425"/>
      <c r="I42" s="255"/>
      <c r="J42" s="255"/>
      <c r="K42" s="254"/>
    </row>
    <row r="43" spans="1:11" s="383" customFormat="1" ht="11.25">
      <c r="A43" s="380"/>
      <c r="B43" s="381"/>
      <c r="C43" s="382"/>
      <c r="D43" s="381"/>
      <c r="G43" s="425"/>
      <c r="H43" s="425"/>
      <c r="I43" s="255"/>
      <c r="J43" s="255"/>
      <c r="K43" s="254"/>
    </row>
    <row r="44" spans="1:11" s="383" customFormat="1" ht="11.25">
      <c r="A44" s="380"/>
      <c r="B44" s="381"/>
      <c r="C44" s="382"/>
      <c r="D44" s="381"/>
      <c r="G44" s="425"/>
      <c r="H44" s="425"/>
      <c r="I44" s="255"/>
      <c r="J44" s="255"/>
      <c r="K44" s="254"/>
    </row>
    <row r="45" spans="1:11" s="383" customFormat="1" ht="11.25">
      <c r="A45" s="380"/>
      <c r="B45" s="381"/>
      <c r="C45" s="382"/>
      <c r="D45" s="381"/>
      <c r="G45" s="425"/>
      <c r="H45" s="425"/>
      <c r="I45" s="255"/>
      <c r="J45" s="255"/>
      <c r="K45" s="254"/>
    </row>
    <row r="46" spans="1:11" s="383" customFormat="1" ht="11.25">
      <c r="A46" s="380"/>
      <c r="B46" s="381"/>
      <c r="C46" s="382"/>
      <c r="D46" s="381"/>
      <c r="G46" s="425"/>
      <c r="H46" s="425"/>
      <c r="I46" s="426"/>
      <c r="J46" s="255"/>
      <c r="K46" s="254"/>
    </row>
    <row r="47" spans="1:11" s="383" customFormat="1" ht="11.25">
      <c r="A47" s="380"/>
      <c r="B47" s="381"/>
      <c r="C47" s="382"/>
      <c r="D47" s="381"/>
      <c r="G47" s="427"/>
      <c r="H47" s="427"/>
      <c r="I47" s="426"/>
      <c r="J47" s="255"/>
      <c r="K47" s="254"/>
    </row>
    <row r="48" spans="4:5" ht="11.25">
      <c r="D48" s="381"/>
      <c r="E48" s="383"/>
    </row>
    <row r="49" spans="4:5" ht="11.25">
      <c r="D49" s="381"/>
      <c r="E49" s="383"/>
    </row>
  </sheetData>
  <mergeCells count="1">
    <mergeCell ref="A6:F6"/>
  </mergeCells>
  <printOptions/>
  <pageMargins left="0.92" right="0.73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8"/>
  <sheetViews>
    <sheetView showZeros="0" workbookViewId="0" topLeftCell="A28">
      <selection activeCell="Z19" sqref="Z19"/>
    </sheetView>
  </sheetViews>
  <sheetFormatPr defaultColWidth="9.00390625" defaultRowHeight="12.75"/>
  <cols>
    <col min="1" max="1" width="2.625" style="218" customWidth="1"/>
    <col min="2" max="10" width="6.875" style="218" hidden="1" customWidth="1"/>
    <col min="11" max="11" width="10.00390625" style="218" hidden="1" customWidth="1"/>
    <col min="12" max="12" width="5.00390625" style="236" customWidth="1"/>
    <col min="13" max="13" width="35.25390625" style="219" customWidth="1"/>
    <col min="14" max="14" width="7.75390625" style="236" customWidth="1"/>
    <col min="15" max="15" width="3.875" style="218" customWidth="1"/>
    <col min="16" max="16" width="7.875" style="226" customWidth="1"/>
    <col min="17" max="17" width="13.25390625" style="220" hidden="1" customWidth="1"/>
    <col min="18" max="18" width="13.00390625" style="221" hidden="1" customWidth="1"/>
    <col min="19" max="19" width="14.25390625" style="222" hidden="1" customWidth="1"/>
    <col min="20" max="20" width="13.375" style="213" hidden="1" customWidth="1"/>
    <col min="21" max="21" width="1.25" style="213" hidden="1" customWidth="1"/>
    <col min="22" max="22" width="8.375" style="216" customWidth="1"/>
    <col min="23" max="23" width="9.125" style="213" customWidth="1"/>
    <col min="24" max="24" width="10.75390625" style="231" customWidth="1"/>
    <col min="25" max="25" width="12.75390625" style="214" customWidth="1"/>
    <col min="26" max="26" width="8.75390625" style="213" customWidth="1"/>
    <col min="27" max="29" width="8.00390625" style="213" customWidth="1"/>
    <col min="30" max="16384" width="8.00390625" style="168" customWidth="1"/>
  </cols>
  <sheetData>
    <row r="1" spans="1:24" ht="12.75" customHeight="1">
      <c r="A1" s="44" t="s">
        <v>3</v>
      </c>
      <c r="B1" s="45"/>
      <c r="C1" s="45"/>
      <c r="D1" s="46"/>
      <c r="E1" s="46"/>
      <c r="F1" s="45" t="s">
        <v>27</v>
      </c>
      <c r="G1" s="45"/>
      <c r="H1" s="45" t="str">
        <f>'[1]τεχν. εκθεση'!G1</f>
        <v>Θ. ΖΙΑΚΑ</v>
      </c>
      <c r="I1" s="45"/>
      <c r="J1" s="47"/>
      <c r="K1" s="47"/>
      <c r="L1" s="177"/>
      <c r="M1" s="48"/>
      <c r="N1" s="575" t="s">
        <v>25</v>
      </c>
      <c r="O1" s="576"/>
      <c r="P1" s="577"/>
      <c r="Q1" s="50"/>
      <c r="R1" s="51"/>
      <c r="S1" s="52"/>
      <c r="T1" s="53"/>
      <c r="U1" s="53"/>
      <c r="V1" s="206" t="s">
        <v>58</v>
      </c>
      <c r="W1" s="53"/>
      <c r="X1" s="69"/>
    </row>
    <row r="2" spans="1:29" s="215" customFormat="1" ht="12.75" customHeight="1">
      <c r="A2" s="54" t="s">
        <v>33</v>
      </c>
      <c r="B2" s="45"/>
      <c r="C2" s="45"/>
      <c r="D2" s="46"/>
      <c r="E2" s="46"/>
      <c r="F2" s="46" t="s">
        <v>6</v>
      </c>
      <c r="G2" s="55" t="str">
        <f>'[1]τεχν. εκθεση'!G2</f>
        <v>ΑΠΟΚΑΤΑΣΤΑΣΗ  ΟΔΙΚΟΥ ΔΙΚΤΥΟΥ</v>
      </c>
      <c r="H2" s="55"/>
      <c r="I2" s="55"/>
      <c r="J2" s="49"/>
      <c r="K2" s="49"/>
      <c r="L2" s="177"/>
      <c r="M2" s="48"/>
      <c r="N2" s="177"/>
      <c r="O2" s="49"/>
      <c r="P2" s="208"/>
      <c r="Q2" s="50"/>
      <c r="R2" s="179"/>
      <c r="S2" s="52"/>
      <c r="T2" s="56"/>
      <c r="U2" s="56"/>
      <c r="V2" s="207"/>
      <c r="W2" s="56"/>
      <c r="X2" s="69"/>
      <c r="Y2" s="214"/>
      <c r="Z2" s="214"/>
      <c r="AA2" s="214"/>
      <c r="AB2" s="214"/>
      <c r="AC2" s="214"/>
    </row>
    <row r="3" spans="1:29" s="215" customFormat="1" ht="12.75" customHeight="1">
      <c r="A3" s="54" t="s">
        <v>28</v>
      </c>
      <c r="B3" s="45"/>
      <c r="C3" s="45"/>
      <c r="D3" s="46"/>
      <c r="E3" s="46"/>
      <c r="F3" s="46"/>
      <c r="G3" s="55"/>
      <c r="H3" s="55"/>
      <c r="I3" s="55"/>
      <c r="J3" s="47"/>
      <c r="K3" s="47"/>
      <c r="L3" s="177"/>
      <c r="M3" s="48"/>
      <c r="N3" s="177"/>
      <c r="O3" s="180"/>
      <c r="P3" s="209"/>
      <c r="Q3" s="178"/>
      <c r="R3" s="179"/>
      <c r="S3" s="52"/>
      <c r="T3" s="56"/>
      <c r="U3" s="56"/>
      <c r="V3" s="207"/>
      <c r="W3" s="69"/>
      <c r="X3" s="69"/>
      <c r="Y3" s="214"/>
      <c r="Z3" s="214"/>
      <c r="AA3" s="214"/>
      <c r="AB3" s="214"/>
      <c r="AC3" s="214"/>
    </row>
    <row r="4" spans="1:29" s="215" customFormat="1" ht="13.5" customHeight="1">
      <c r="A4" s="57" t="s">
        <v>29</v>
      </c>
      <c r="B4" s="45"/>
      <c r="C4" s="45"/>
      <c r="D4" s="58"/>
      <c r="E4" s="58"/>
      <c r="F4" s="58"/>
      <c r="G4" s="58"/>
      <c r="H4" s="58"/>
      <c r="I4" s="58"/>
      <c r="J4" s="47"/>
      <c r="K4" s="47"/>
      <c r="L4" s="177"/>
      <c r="M4" s="49"/>
      <c r="N4" s="165" t="s">
        <v>30</v>
      </c>
      <c r="O4" s="583" t="str">
        <f>προμετρηση!G1</f>
        <v>ΑΠΟΚΑΤΑΣΤΑΣΗ ΚΑΘΙΖΗΣΕΩΝ ΚΑΤΑΠΤΩ-</v>
      </c>
      <c r="P4" s="584"/>
      <c r="Q4" s="584"/>
      <c r="R4" s="584"/>
      <c r="S4" s="584"/>
      <c r="T4" s="584"/>
      <c r="U4" s="584"/>
      <c r="V4" s="584"/>
      <c r="W4" s="584"/>
      <c r="X4" s="585"/>
      <c r="Y4" s="214"/>
      <c r="Z4" s="214"/>
      <c r="AA4" s="214"/>
      <c r="AB4" s="214"/>
      <c r="AC4" s="214"/>
    </row>
    <row r="5" spans="1:29" s="215" customFormat="1" ht="13.5" customHeight="1">
      <c r="A5" s="44"/>
      <c r="B5" s="45"/>
      <c r="C5" s="45"/>
      <c r="D5" s="46"/>
      <c r="E5" s="46"/>
      <c r="F5" s="46"/>
      <c r="G5" s="46"/>
      <c r="H5" s="46"/>
      <c r="I5" s="46"/>
      <c r="J5" s="47"/>
      <c r="K5" s="47"/>
      <c r="L5" s="177"/>
      <c r="M5" s="48"/>
      <c r="N5" s="177"/>
      <c r="O5" s="586" t="str">
        <f>'ΕΞΩΦΥ ΣΩΣ'!C19</f>
        <v>ΣΕΩΝ ΟΔΩΝ ΤΟΥ ΔΗΜΟΥ (ΕΤΟΥΣ 2018)</v>
      </c>
      <c r="P5" s="587"/>
      <c r="Q5" s="587"/>
      <c r="R5" s="587"/>
      <c r="S5" s="587"/>
      <c r="T5" s="587"/>
      <c r="U5" s="587"/>
      <c r="V5" s="587"/>
      <c r="W5" s="587"/>
      <c r="X5" s="588"/>
      <c r="Y5" s="214"/>
      <c r="Z5" s="214"/>
      <c r="AA5" s="214"/>
      <c r="AB5" s="214"/>
      <c r="AC5" s="214"/>
    </row>
    <row r="6" spans="1:29" s="215" customFormat="1" ht="13.5" customHeight="1" thickBot="1">
      <c r="A6" s="49" t="s">
        <v>34</v>
      </c>
      <c r="B6" s="45"/>
      <c r="C6" s="45"/>
      <c r="D6" s="46"/>
      <c r="E6" s="46"/>
      <c r="F6" s="46"/>
      <c r="G6" s="46"/>
      <c r="H6" s="46"/>
      <c r="I6" s="46"/>
      <c r="J6" s="47"/>
      <c r="K6" s="47"/>
      <c r="L6" s="177"/>
      <c r="M6" s="237" t="str">
        <f>'ΕΞΩΦΥ ΣΩΣ'!C8</f>
        <v>78/2018</v>
      </c>
      <c r="N6" s="177"/>
      <c r="O6" s="268">
        <f>προμετρηση!G3</f>
        <v>0</v>
      </c>
      <c r="P6" s="269"/>
      <c r="Q6" s="269"/>
      <c r="R6" s="269"/>
      <c r="S6" s="269"/>
      <c r="T6" s="269"/>
      <c r="U6" s="269"/>
      <c r="V6" s="269"/>
      <c r="W6" s="270"/>
      <c r="X6" s="56"/>
      <c r="Y6" s="214"/>
      <c r="Z6" s="214"/>
      <c r="AA6" s="214"/>
      <c r="AB6" s="214"/>
      <c r="AC6" s="214"/>
    </row>
    <row r="7" spans="1:29" s="215" customFormat="1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77"/>
      <c r="M7" s="578" t="s">
        <v>126</v>
      </c>
      <c r="N7" s="579"/>
      <c r="O7" s="579"/>
      <c r="P7" s="580">
        <f>X36</f>
        <v>74400</v>
      </c>
      <c r="Q7" s="581"/>
      <c r="R7" s="581"/>
      <c r="S7" s="581"/>
      <c r="T7" s="581"/>
      <c r="U7" s="581"/>
      <c r="V7" s="582"/>
      <c r="W7" s="232"/>
      <c r="X7" s="69"/>
      <c r="Y7" s="214"/>
      <c r="Z7" s="214"/>
      <c r="AA7" s="214"/>
      <c r="AB7" s="214"/>
      <c r="AC7" s="214"/>
    </row>
    <row r="8" spans="1:24" ht="12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397"/>
      <c r="M8" s="189"/>
      <c r="N8" s="233"/>
      <c r="O8" s="190"/>
      <c r="P8" s="210"/>
      <c r="Q8" s="191"/>
      <c r="R8" s="192"/>
      <c r="S8" s="193" t="s">
        <v>50</v>
      </c>
      <c r="T8" s="194"/>
      <c r="U8" s="194"/>
      <c r="V8" s="194"/>
      <c r="W8" s="60"/>
      <c r="X8" s="162"/>
    </row>
    <row r="9" spans="1:29" s="65" customFormat="1" ht="12.75" customHeight="1">
      <c r="A9" s="592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594" t="s">
        <v>39</v>
      </c>
      <c r="M9" s="594" t="s">
        <v>40</v>
      </c>
      <c r="N9" s="164" t="s">
        <v>41</v>
      </c>
      <c r="O9" s="594" t="s">
        <v>31</v>
      </c>
      <c r="P9" s="600" t="s">
        <v>45</v>
      </c>
      <c r="Q9" s="195" t="s">
        <v>43</v>
      </c>
      <c r="R9" s="196" t="s">
        <v>44</v>
      </c>
      <c r="S9" s="82"/>
      <c r="T9" s="197" t="s">
        <v>43</v>
      </c>
      <c r="U9" s="198" t="s">
        <v>44</v>
      </c>
      <c r="V9" s="602" t="s">
        <v>42</v>
      </c>
      <c r="W9" s="600" t="s">
        <v>44</v>
      </c>
      <c r="X9" s="601"/>
      <c r="Y9" s="181"/>
      <c r="Z9" s="68"/>
      <c r="AA9" s="68"/>
      <c r="AB9" s="68"/>
      <c r="AC9" s="68"/>
    </row>
    <row r="10" spans="1:29" s="65" customFormat="1" ht="19.5" customHeight="1" thickBot="1">
      <c r="A10" s="59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595"/>
      <c r="M10" s="595"/>
      <c r="N10" s="166" t="s">
        <v>46</v>
      </c>
      <c r="O10" s="595"/>
      <c r="P10" s="595"/>
      <c r="Q10" s="199" t="s">
        <v>47</v>
      </c>
      <c r="R10" s="200" t="s">
        <v>48</v>
      </c>
      <c r="S10" s="83" t="s">
        <v>49</v>
      </c>
      <c r="T10" s="84" t="s">
        <v>47</v>
      </c>
      <c r="U10" s="201" t="s">
        <v>48</v>
      </c>
      <c r="V10" s="603"/>
      <c r="W10" s="84" t="s">
        <v>48</v>
      </c>
      <c r="X10" s="85" t="s">
        <v>49</v>
      </c>
      <c r="Y10" s="181"/>
      <c r="Z10" s="68"/>
      <c r="AA10" s="68"/>
      <c r="AB10" s="68"/>
      <c r="AC10" s="68"/>
    </row>
    <row r="11" spans="1:29" s="205" customFormat="1" ht="11.25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396"/>
      <c r="M11" s="395"/>
      <c r="N11" s="396"/>
      <c r="O11" s="429"/>
      <c r="P11" s="430"/>
      <c r="Q11" s="430"/>
      <c r="R11" s="431"/>
      <c r="S11" s="432"/>
      <c r="T11" s="433"/>
      <c r="U11" s="433"/>
      <c r="V11" s="433"/>
      <c r="W11" s="433"/>
      <c r="X11" s="434"/>
      <c r="Y11" s="204"/>
      <c r="Z11" s="64"/>
      <c r="AA11" s="64"/>
      <c r="AB11" s="64"/>
      <c r="AC11" s="64"/>
    </row>
    <row r="12" spans="1:29" s="441" customFormat="1" ht="21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3"/>
      <c r="M12" s="504" t="s">
        <v>194</v>
      </c>
      <c r="N12" s="505"/>
      <c r="O12" s="505"/>
      <c r="P12" s="506"/>
      <c r="Q12" s="506"/>
      <c r="R12" s="507"/>
      <c r="S12" s="508"/>
      <c r="T12" s="509"/>
      <c r="U12" s="509"/>
      <c r="V12" s="509"/>
      <c r="W12" s="509"/>
      <c r="X12" s="510"/>
      <c r="Y12" s="523"/>
      <c r="Z12" s="403">
        <v>0.38</v>
      </c>
      <c r="AA12" s="444"/>
      <c r="AB12" s="444"/>
      <c r="AC12" s="444"/>
    </row>
    <row r="13" spans="1:29" s="441" customFormat="1" ht="21" customHeight="1">
      <c r="A13" s="400">
        <v>1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240" t="s">
        <v>195</v>
      </c>
      <c r="M13" s="447" t="s">
        <v>196</v>
      </c>
      <c r="N13" s="249" t="s">
        <v>197</v>
      </c>
      <c r="O13" s="240" t="s">
        <v>108</v>
      </c>
      <c r="P13" s="445">
        <v>0.57</v>
      </c>
      <c r="Q13" s="445"/>
      <c r="R13" s="445"/>
      <c r="S13" s="445"/>
      <c r="T13" s="445"/>
      <c r="U13" s="445"/>
      <c r="V13" s="449">
        <v>600</v>
      </c>
      <c r="W13" s="449">
        <f aca="true" t="shared" si="0" ref="W13:W27">V13*P13</f>
        <v>342</v>
      </c>
      <c r="X13" s="459"/>
      <c r="Y13" s="523"/>
      <c r="Z13" s="404">
        <v>0.7</v>
      </c>
      <c r="AA13" s="444">
        <v>0.19</v>
      </c>
      <c r="AB13" s="444">
        <v>1</v>
      </c>
      <c r="AC13" s="444">
        <f>AA13+Z13</f>
        <v>0.89</v>
      </c>
    </row>
    <row r="14" spans="1:29" s="441" customFormat="1" ht="21" customHeight="1">
      <c r="A14" s="400">
        <v>2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240" t="s">
        <v>173</v>
      </c>
      <c r="M14" s="447" t="s">
        <v>174</v>
      </c>
      <c r="N14" s="249" t="s">
        <v>175</v>
      </c>
      <c r="O14" s="240" t="s">
        <v>108</v>
      </c>
      <c r="P14" s="449">
        <f>AC13</f>
        <v>0.89</v>
      </c>
      <c r="Q14" s="450"/>
      <c r="R14" s="451"/>
      <c r="S14" s="445"/>
      <c r="T14" s="449"/>
      <c r="U14" s="449"/>
      <c r="V14" s="449">
        <v>3700</v>
      </c>
      <c r="W14" s="449">
        <f t="shared" si="0"/>
        <v>3293</v>
      </c>
      <c r="X14" s="459"/>
      <c r="Y14" s="523"/>
      <c r="Z14" s="522"/>
      <c r="AA14" s="444"/>
      <c r="AB14" s="444"/>
      <c r="AC14" s="444"/>
    </row>
    <row r="15" spans="1:29" s="441" customFormat="1" ht="33.75">
      <c r="A15" s="400">
        <v>3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240" t="s">
        <v>176</v>
      </c>
      <c r="M15" s="447" t="s">
        <v>177</v>
      </c>
      <c r="N15" s="249" t="s">
        <v>178</v>
      </c>
      <c r="O15" s="240" t="s">
        <v>106</v>
      </c>
      <c r="P15" s="452">
        <v>0.65</v>
      </c>
      <c r="Q15" s="450"/>
      <c r="R15" s="451"/>
      <c r="S15" s="445"/>
      <c r="T15" s="449"/>
      <c r="U15" s="449"/>
      <c r="V15" s="449">
        <v>150</v>
      </c>
      <c r="W15" s="449">
        <f t="shared" si="0"/>
        <v>97.5</v>
      </c>
      <c r="X15" s="459"/>
      <c r="Y15" s="523">
        <f>Z28</f>
        <v>5.77</v>
      </c>
      <c r="Z15" s="444"/>
      <c r="AA15" s="444"/>
      <c r="AB15" s="444"/>
      <c r="AC15" s="444"/>
    </row>
    <row r="16" spans="1:29" s="441" customFormat="1" ht="21" customHeight="1">
      <c r="A16" s="400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249" t="s">
        <v>138</v>
      </c>
      <c r="M16" s="447" t="s">
        <v>139</v>
      </c>
      <c r="N16" s="436"/>
      <c r="O16" s="437"/>
      <c r="P16" s="455"/>
      <c r="Q16" s="450"/>
      <c r="R16" s="451"/>
      <c r="S16" s="445"/>
      <c r="T16" s="449"/>
      <c r="U16" s="449"/>
      <c r="V16" s="449"/>
      <c r="W16" s="449">
        <f t="shared" si="0"/>
        <v>0</v>
      </c>
      <c r="X16" s="459"/>
      <c r="Y16" s="523"/>
      <c r="Z16" s="444"/>
      <c r="AA16" s="444"/>
      <c r="AB16" s="444"/>
      <c r="AC16" s="444"/>
    </row>
    <row r="17" spans="1:29" s="441" customFormat="1" ht="21" customHeight="1">
      <c r="A17" s="400">
        <v>4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249" t="s">
        <v>140</v>
      </c>
      <c r="M17" s="447" t="s">
        <v>141</v>
      </c>
      <c r="N17" s="249" t="s">
        <v>142</v>
      </c>
      <c r="O17" s="240" t="s">
        <v>108</v>
      </c>
      <c r="P17" s="449">
        <f>AC17</f>
        <v>3.23</v>
      </c>
      <c r="Q17" s="449"/>
      <c r="R17" s="456"/>
      <c r="S17" s="449"/>
      <c r="T17" s="449"/>
      <c r="U17" s="449"/>
      <c r="V17" s="449">
        <v>270</v>
      </c>
      <c r="W17" s="449">
        <f t="shared" si="0"/>
        <v>872.1</v>
      </c>
      <c r="X17" s="459"/>
      <c r="Y17" s="523"/>
      <c r="Z17" s="444"/>
      <c r="AA17" s="444">
        <v>0.19</v>
      </c>
      <c r="AB17" s="444">
        <v>17</v>
      </c>
      <c r="AC17" s="444">
        <f>AB17*AA17</f>
        <v>3.23</v>
      </c>
    </row>
    <row r="18" spans="1:29" s="441" customFormat="1" ht="21" customHeight="1">
      <c r="A18" s="400">
        <v>5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249" t="s">
        <v>143</v>
      </c>
      <c r="M18" s="447" t="s">
        <v>144</v>
      </c>
      <c r="N18" s="249" t="s">
        <v>145</v>
      </c>
      <c r="O18" s="240" t="s">
        <v>146</v>
      </c>
      <c r="P18" s="449">
        <v>1.05</v>
      </c>
      <c r="Q18" s="449"/>
      <c r="R18" s="456"/>
      <c r="S18" s="449"/>
      <c r="T18" s="449"/>
      <c r="U18" s="449"/>
      <c r="V18" s="457">
        <f>V17</f>
        <v>270</v>
      </c>
      <c r="W18" s="449">
        <f t="shared" si="0"/>
        <v>283.5</v>
      </c>
      <c r="X18" s="459"/>
      <c r="Y18" s="523"/>
      <c r="Z18" s="444"/>
      <c r="AA18" s="444"/>
      <c r="AB18" s="444"/>
      <c r="AC18" s="444"/>
    </row>
    <row r="19" spans="1:29" s="441" customFormat="1" ht="22.5">
      <c r="A19" s="400">
        <v>6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240" t="s">
        <v>179</v>
      </c>
      <c r="M19" s="447" t="s">
        <v>180</v>
      </c>
      <c r="N19" s="240" t="s">
        <v>181</v>
      </c>
      <c r="O19" s="240" t="s">
        <v>146</v>
      </c>
      <c r="P19" s="512">
        <v>15.3</v>
      </c>
      <c r="Q19" s="449"/>
      <c r="R19" s="456"/>
      <c r="S19" s="449"/>
      <c r="T19" s="449"/>
      <c r="U19" s="449"/>
      <c r="V19" s="449">
        <v>260</v>
      </c>
      <c r="W19" s="449">
        <f t="shared" si="0"/>
        <v>3978</v>
      </c>
      <c r="X19" s="459"/>
      <c r="Y19" s="523"/>
      <c r="Z19" s="444"/>
      <c r="AA19" s="444"/>
      <c r="AB19" s="444"/>
      <c r="AC19" s="444"/>
    </row>
    <row r="20" spans="1:30" s="187" customFormat="1" ht="21" customHeight="1">
      <c r="A20" s="400">
        <v>7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249" t="s">
        <v>187</v>
      </c>
      <c r="M20" s="447" t="s">
        <v>188</v>
      </c>
      <c r="N20" s="249" t="s">
        <v>189</v>
      </c>
      <c r="O20" s="240" t="s">
        <v>136</v>
      </c>
      <c r="P20" s="449">
        <f>AD20</f>
        <v>1.67</v>
      </c>
      <c r="Q20" s="449"/>
      <c r="R20" s="456"/>
      <c r="S20" s="449"/>
      <c r="T20" s="449"/>
      <c r="U20" s="449"/>
      <c r="V20" s="449">
        <v>1250</v>
      </c>
      <c r="W20" s="449">
        <f t="shared" si="0"/>
        <v>2087.5</v>
      </c>
      <c r="X20" s="459"/>
      <c r="Y20" s="524"/>
      <c r="Z20" s="403">
        <v>1.1</v>
      </c>
      <c r="AA20" s="188">
        <v>0.19</v>
      </c>
      <c r="AB20" s="188">
        <v>30</v>
      </c>
      <c r="AC20" s="188">
        <f>AB20*AA20/10</f>
        <v>0.57</v>
      </c>
      <c r="AD20" s="188">
        <f>AC20+Z20</f>
        <v>1.67</v>
      </c>
    </row>
    <row r="21" spans="1:30" s="187" customFormat="1" ht="21">
      <c r="A21" s="400">
        <v>8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249" t="s">
        <v>148</v>
      </c>
      <c r="M21" s="447" t="s">
        <v>190</v>
      </c>
      <c r="N21" s="249" t="s">
        <v>147</v>
      </c>
      <c r="O21" s="240" t="s">
        <v>136</v>
      </c>
      <c r="P21" s="449">
        <f>AD21</f>
        <v>1.77</v>
      </c>
      <c r="Q21" s="449"/>
      <c r="R21" s="456"/>
      <c r="S21" s="449"/>
      <c r="T21" s="449"/>
      <c r="U21" s="449"/>
      <c r="V21" s="449">
        <v>1240</v>
      </c>
      <c r="W21" s="449">
        <f t="shared" si="0"/>
        <v>2194.8</v>
      </c>
      <c r="X21" s="459"/>
      <c r="Y21" s="524">
        <f>SUM(W13:W21)</f>
        <v>13148.4</v>
      </c>
      <c r="Z21" s="403">
        <v>1.2</v>
      </c>
      <c r="AA21" s="188">
        <v>0.19</v>
      </c>
      <c r="AB21" s="188">
        <v>30</v>
      </c>
      <c r="AC21" s="188">
        <f>AB21*AA21/10</f>
        <v>0.57</v>
      </c>
      <c r="AD21" s="188">
        <f>AC21+Z21</f>
        <v>1.77</v>
      </c>
    </row>
    <row r="22" spans="1:29" s="187" customFormat="1" ht="21">
      <c r="A22" s="247">
        <v>9</v>
      </c>
      <c r="B22" s="186"/>
      <c r="C22" s="186"/>
      <c r="D22" s="186"/>
      <c r="E22" s="186"/>
      <c r="F22" s="186"/>
      <c r="G22" s="248"/>
      <c r="H22" s="248"/>
      <c r="I22" s="248"/>
      <c r="J22" s="248"/>
      <c r="K22" s="186"/>
      <c r="L22" s="186" t="s">
        <v>154</v>
      </c>
      <c r="M22" s="464" t="s">
        <v>155</v>
      </c>
      <c r="N22" s="186" t="s">
        <v>156</v>
      </c>
      <c r="O22" s="318" t="s">
        <v>136</v>
      </c>
      <c r="P22" s="449">
        <v>0.45</v>
      </c>
      <c r="Q22" s="449">
        <f>1.15*0.363</f>
        <v>0.42</v>
      </c>
      <c r="R22" s="462"/>
      <c r="S22" s="462"/>
      <c r="T22" s="462"/>
      <c r="U22" s="449">
        <v>0.45</v>
      </c>
      <c r="V22" s="461">
        <v>2100</v>
      </c>
      <c r="W22" s="449">
        <f>P22*V22</f>
        <v>945</v>
      </c>
      <c r="X22" s="525"/>
      <c r="Y22" s="524">
        <f>V22+V23</f>
        <v>2500</v>
      </c>
      <c r="Z22" s="188"/>
      <c r="AA22" s="188"/>
      <c r="AB22" s="188"/>
      <c r="AC22" s="188"/>
    </row>
    <row r="23" spans="1:29" s="187" customFormat="1" ht="21">
      <c r="A23" s="247">
        <v>10</v>
      </c>
      <c r="B23" s="186"/>
      <c r="C23" s="186"/>
      <c r="D23" s="186"/>
      <c r="E23" s="186"/>
      <c r="F23" s="186"/>
      <c r="G23" s="248"/>
      <c r="H23" s="248"/>
      <c r="I23" s="248"/>
      <c r="J23" s="248"/>
      <c r="K23" s="186"/>
      <c r="L23" s="186" t="s">
        <v>157</v>
      </c>
      <c r="M23" s="464" t="s">
        <v>158</v>
      </c>
      <c r="N23" s="186" t="s">
        <v>159</v>
      </c>
      <c r="O23" s="318" t="s">
        <v>136</v>
      </c>
      <c r="P23" s="462">
        <v>1.2</v>
      </c>
      <c r="Q23" s="449"/>
      <c r="R23" s="462"/>
      <c r="S23" s="462"/>
      <c r="T23" s="462"/>
      <c r="U23" s="449"/>
      <c r="V23" s="461">
        <f>V25-V22</f>
        <v>400</v>
      </c>
      <c r="W23" s="449">
        <f>P23*V23</f>
        <v>480</v>
      </c>
      <c r="X23" s="525"/>
      <c r="Y23" s="524"/>
      <c r="Z23" s="188"/>
      <c r="AA23" s="188"/>
      <c r="AB23" s="188"/>
      <c r="AC23" s="188"/>
    </row>
    <row r="24" spans="1:29" s="187" customFormat="1" ht="22.5">
      <c r="A24" s="247">
        <v>11</v>
      </c>
      <c r="B24" s="186"/>
      <c r="C24" s="186"/>
      <c r="D24" s="186"/>
      <c r="E24" s="186"/>
      <c r="F24" s="186"/>
      <c r="G24" s="248"/>
      <c r="H24" s="248"/>
      <c r="I24" s="248"/>
      <c r="J24" s="248"/>
      <c r="K24" s="186"/>
      <c r="L24" s="186" t="s">
        <v>160</v>
      </c>
      <c r="M24" s="464" t="s">
        <v>161</v>
      </c>
      <c r="N24" s="186" t="s">
        <v>162</v>
      </c>
      <c r="O24" s="186" t="s">
        <v>130</v>
      </c>
      <c r="P24" s="462">
        <v>82.26</v>
      </c>
      <c r="Q24" s="449" t="s">
        <v>163</v>
      </c>
      <c r="R24" s="462"/>
      <c r="S24" s="462"/>
      <c r="T24" s="462"/>
      <c r="U24" s="449">
        <v>91.92</v>
      </c>
      <c r="V24" s="461">
        <v>100</v>
      </c>
      <c r="W24" s="449">
        <f>P24*V24</f>
        <v>8226</v>
      </c>
      <c r="X24" s="525"/>
      <c r="Y24" s="524"/>
      <c r="Z24" s="188">
        <v>78.8</v>
      </c>
      <c r="AA24" s="188">
        <v>0.19</v>
      </c>
      <c r="AB24" s="188">
        <v>30</v>
      </c>
      <c r="AC24" s="188"/>
    </row>
    <row r="25" spans="1:29" s="391" customFormat="1" ht="22.5">
      <c r="A25" s="247">
        <v>12</v>
      </c>
      <c r="B25" s="186"/>
      <c r="C25" s="186"/>
      <c r="D25" s="186"/>
      <c r="E25" s="186"/>
      <c r="F25" s="186"/>
      <c r="G25" s="248"/>
      <c r="H25" s="248"/>
      <c r="I25" s="248"/>
      <c r="J25" s="248"/>
      <c r="K25" s="186"/>
      <c r="L25" s="186" t="s">
        <v>164</v>
      </c>
      <c r="M25" s="464" t="s">
        <v>165</v>
      </c>
      <c r="N25" s="186" t="s">
        <v>166</v>
      </c>
      <c r="O25" s="318" t="s">
        <v>136</v>
      </c>
      <c r="P25" s="462">
        <v>8.36</v>
      </c>
      <c r="Q25" s="462"/>
      <c r="R25" s="462"/>
      <c r="S25" s="462"/>
      <c r="T25" s="462"/>
      <c r="U25" s="449">
        <v>8.14</v>
      </c>
      <c r="V25" s="461">
        <v>2500</v>
      </c>
      <c r="W25" s="449">
        <f>P25*V25</f>
        <v>20900</v>
      </c>
      <c r="X25" s="526"/>
      <c r="Y25" s="524">
        <f>SUM(W22:W25)</f>
        <v>30551</v>
      </c>
      <c r="Z25" s="266">
        <v>7.7</v>
      </c>
      <c r="AA25" s="266">
        <v>0.19</v>
      </c>
      <c r="AB25" s="266">
        <v>30</v>
      </c>
      <c r="AC25" s="266"/>
    </row>
    <row r="26" spans="1:29" s="391" customFormat="1" ht="42">
      <c r="A26" s="247">
        <v>13</v>
      </c>
      <c r="B26" s="186"/>
      <c r="C26" s="186"/>
      <c r="D26" s="186"/>
      <c r="E26" s="186"/>
      <c r="F26" s="186"/>
      <c r="G26" s="248"/>
      <c r="H26" s="248"/>
      <c r="I26" s="248"/>
      <c r="J26" s="248"/>
      <c r="K26" s="186"/>
      <c r="L26" s="186" t="s">
        <v>131</v>
      </c>
      <c r="M26" s="464" t="s">
        <v>132</v>
      </c>
      <c r="N26" s="186" t="s">
        <v>133</v>
      </c>
      <c r="O26" s="318" t="s">
        <v>129</v>
      </c>
      <c r="P26" s="461">
        <v>2</v>
      </c>
      <c r="Q26" s="449"/>
      <c r="R26" s="462"/>
      <c r="S26" s="462"/>
      <c r="T26" s="462"/>
      <c r="U26" s="449">
        <v>210</v>
      </c>
      <c r="V26" s="449">
        <v>210</v>
      </c>
      <c r="W26" s="449">
        <f t="shared" si="0"/>
        <v>420</v>
      </c>
      <c r="X26" s="459"/>
      <c r="Y26" s="524"/>
      <c r="Z26" s="266"/>
      <c r="AA26" s="266"/>
      <c r="AB26" s="266"/>
      <c r="AC26" s="266"/>
    </row>
    <row r="27" spans="1:29" s="391" customFormat="1" ht="23.25" thickBot="1">
      <c r="A27" s="250">
        <v>14</v>
      </c>
      <c r="B27" s="251"/>
      <c r="C27" s="251"/>
      <c r="D27" s="251"/>
      <c r="E27" s="251"/>
      <c r="F27" s="251"/>
      <c r="G27" s="252"/>
      <c r="H27" s="252"/>
      <c r="I27" s="252"/>
      <c r="J27" s="252"/>
      <c r="K27" s="251"/>
      <c r="L27" s="251" t="s">
        <v>134</v>
      </c>
      <c r="M27" s="517" t="s">
        <v>167</v>
      </c>
      <c r="N27" s="251" t="s">
        <v>135</v>
      </c>
      <c r="O27" s="521" t="s">
        <v>129</v>
      </c>
      <c r="P27" s="519">
        <v>2</v>
      </c>
      <c r="Q27" s="466"/>
      <c r="R27" s="465"/>
      <c r="S27" s="465"/>
      <c r="T27" s="465"/>
      <c r="U27" s="466">
        <v>45</v>
      </c>
      <c r="V27" s="466">
        <v>45</v>
      </c>
      <c r="W27" s="466">
        <f t="shared" si="0"/>
        <v>90</v>
      </c>
      <c r="X27" s="467"/>
      <c r="Y27" s="524"/>
      <c r="Z27" s="266"/>
      <c r="AA27" s="266"/>
      <c r="AB27" s="266"/>
      <c r="AC27" s="266"/>
    </row>
    <row r="28" spans="1:29" s="391" customFormat="1" ht="12" thickBot="1">
      <c r="A28" s="471"/>
      <c r="B28" s="471"/>
      <c r="C28" s="471"/>
      <c r="D28" s="471"/>
      <c r="E28" s="471"/>
      <c r="F28" s="471"/>
      <c r="G28" s="472"/>
      <c r="H28" s="472"/>
      <c r="I28" s="472"/>
      <c r="J28" s="472"/>
      <c r="K28" s="471"/>
      <c r="L28" s="473"/>
      <c r="M28" s="474"/>
      <c r="N28" s="475"/>
      <c r="O28" s="604" t="s">
        <v>168</v>
      </c>
      <c r="P28" s="605"/>
      <c r="Q28" s="605"/>
      <c r="R28" s="605"/>
      <c r="S28" s="605"/>
      <c r="T28" s="605"/>
      <c r="U28" s="605"/>
      <c r="V28" s="605"/>
      <c r="W28" s="527">
        <f>SUM(W13:W27)</f>
        <v>44209.4</v>
      </c>
      <c r="X28" s="528">
        <f>W28</f>
        <v>44209.4</v>
      </c>
      <c r="Y28" s="524">
        <v>44215.17</v>
      </c>
      <c r="Z28" s="266">
        <f>Y28-X28</f>
        <v>5.77</v>
      </c>
      <c r="AA28" s="266"/>
      <c r="AB28" s="266"/>
      <c r="AC28" s="266"/>
    </row>
    <row r="29" spans="1:29" s="391" customFormat="1" ht="12" thickBot="1">
      <c r="A29" s="484"/>
      <c r="B29" s="484"/>
      <c r="C29" s="484"/>
      <c r="D29" s="484"/>
      <c r="E29" s="484"/>
      <c r="F29" s="484"/>
      <c r="G29" s="485"/>
      <c r="H29" s="485"/>
      <c r="I29" s="485"/>
      <c r="J29" s="485"/>
      <c r="K29" s="484"/>
      <c r="L29" s="486"/>
      <c r="M29" s="487"/>
      <c r="N29" s="486"/>
      <c r="O29" s="484"/>
      <c r="P29" s="529"/>
      <c r="Q29" s="489"/>
      <c r="R29" s="489"/>
      <c r="S29" s="490"/>
      <c r="T29" s="491"/>
      <c r="U29" s="599" t="s">
        <v>4</v>
      </c>
      <c r="V29" s="599"/>
      <c r="W29" s="599"/>
      <c r="X29" s="393">
        <f>X28*0.18</f>
        <v>7957.69</v>
      </c>
      <c r="Y29" s="524">
        <f>Y28*0.18</f>
        <v>7958.73</v>
      </c>
      <c r="Z29" s="266"/>
      <c r="AA29" s="266"/>
      <c r="AB29" s="266"/>
      <c r="AC29" s="266"/>
    </row>
    <row r="30" spans="1:29" s="391" customFormat="1" ht="12" thickBo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530"/>
      <c r="M30" s="205"/>
      <c r="N30" s="531" t="s">
        <v>35</v>
      </c>
      <c r="O30" s="610">
        <f>M31</f>
        <v>43279</v>
      </c>
      <c r="P30" s="611"/>
      <c r="Q30" s="489"/>
      <c r="R30" s="489"/>
      <c r="S30" s="490"/>
      <c r="T30" s="491"/>
      <c r="U30" s="494"/>
      <c r="V30" s="599" t="s">
        <v>0</v>
      </c>
      <c r="W30" s="599"/>
      <c r="X30" s="393">
        <f>X29+X28</f>
        <v>52167.09</v>
      </c>
      <c r="Y30" s="524">
        <v>52173.91</v>
      </c>
      <c r="Z30" s="266">
        <f>Y30-X30</f>
        <v>6.82</v>
      </c>
      <c r="AA30" s="266"/>
      <c r="AB30" s="266"/>
      <c r="AC30" s="266"/>
    </row>
    <row r="31" spans="1:29" s="391" customFormat="1" ht="12" thickBot="1">
      <c r="A31" s="596" t="str">
        <f>'[2]ΕΞΩΦΥΛΛΟ'!E52</f>
        <v>ΓΡΕΒΕΝΑ</v>
      </c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8"/>
      <c r="M31" s="317">
        <f>ΕΞΩΦΥΛΛΟ!F54</f>
        <v>43279</v>
      </c>
      <c r="N31" s="612" t="s">
        <v>5</v>
      </c>
      <c r="O31" s="613"/>
      <c r="P31" s="614"/>
      <c r="Q31" s="489"/>
      <c r="R31" s="489"/>
      <c r="S31" s="490"/>
      <c r="T31" s="491"/>
      <c r="U31" s="496" t="s">
        <v>1</v>
      </c>
      <c r="V31" s="609" t="s">
        <v>1</v>
      </c>
      <c r="W31" s="609"/>
      <c r="X31" s="393">
        <f>X30*0.15</f>
        <v>7825.06</v>
      </c>
      <c r="Y31" s="524">
        <f>Y30*0.15</f>
        <v>7826.09</v>
      </c>
      <c r="Z31" s="266"/>
      <c r="AA31" s="266"/>
      <c r="AB31" s="266"/>
      <c r="AC31" s="266"/>
    </row>
    <row r="32" spans="1:29" s="391" customFormat="1" ht="12" thickBot="1">
      <c r="A32" s="183" t="s">
        <v>32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398"/>
      <c r="M32" s="81"/>
      <c r="N32" s="612" t="str">
        <f>'[2]ΜΕΣΗ ΑΠΟΣΤΑΣΗ ΑΣ'!N48:P48</f>
        <v>Ο ΔΙΕΥΘΥΝΤΗΣ  ΤΥ</v>
      </c>
      <c r="O32" s="613"/>
      <c r="P32" s="614"/>
      <c r="Q32" s="489"/>
      <c r="R32" s="489"/>
      <c r="S32" s="490"/>
      <c r="T32" s="491"/>
      <c r="U32" s="494"/>
      <c r="V32" s="599" t="s">
        <v>2</v>
      </c>
      <c r="W32" s="599"/>
      <c r="X32" s="393">
        <f>X31+X30</f>
        <v>59992.15</v>
      </c>
      <c r="Y32" s="524">
        <f>Y31+Y30</f>
        <v>60000</v>
      </c>
      <c r="Z32" s="266">
        <f>Y32-X32</f>
        <v>7.85</v>
      </c>
      <c r="AA32" s="266"/>
      <c r="AB32" s="266"/>
      <c r="AC32" s="266"/>
    </row>
    <row r="33" spans="1:29" s="391" customFormat="1" ht="12" thickBot="1">
      <c r="A33" s="66"/>
      <c r="B33" s="66"/>
      <c r="C33" s="66"/>
      <c r="D33" s="66"/>
      <c r="E33" s="66"/>
      <c r="F33" s="66"/>
      <c r="G33" s="80"/>
      <c r="H33" s="80"/>
      <c r="I33" s="80"/>
      <c r="J33" s="80"/>
      <c r="K33" s="66"/>
      <c r="L33" s="167"/>
      <c r="M33" s="81"/>
      <c r="N33" s="167"/>
      <c r="O33" s="66"/>
      <c r="P33" s="540"/>
      <c r="Q33" s="489"/>
      <c r="R33" s="489"/>
      <c r="S33" s="490"/>
      <c r="T33" s="491"/>
      <c r="U33" s="599" t="s">
        <v>57</v>
      </c>
      <c r="V33" s="599"/>
      <c r="W33" s="599"/>
      <c r="X33" s="393">
        <f>Z32</f>
        <v>7.85</v>
      </c>
      <c r="Y33" s="524"/>
      <c r="Z33" s="266"/>
      <c r="AA33" s="266"/>
      <c r="AB33" s="266"/>
      <c r="AC33" s="266"/>
    </row>
    <row r="34" spans="1:29" s="391" customFormat="1" ht="12" thickBot="1">
      <c r="A34" s="589" t="s">
        <v>56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1"/>
      <c r="N34" s="612" t="str">
        <f>'[2]ΜΕΣΗ ΑΠΟΣΤΑΣΗ ΑΣ'!N50:P50</f>
        <v>ΚΑΡΕΤΣΟΣ ΑΝΑΣΤΑΣΙΟΣ </v>
      </c>
      <c r="O34" s="613"/>
      <c r="P34" s="614"/>
      <c r="Q34" s="489"/>
      <c r="R34" s="489"/>
      <c r="S34" s="490"/>
      <c r="T34" s="491"/>
      <c r="U34" s="494"/>
      <c r="V34" s="599" t="s">
        <v>102</v>
      </c>
      <c r="W34" s="599"/>
      <c r="X34" s="393">
        <f>X33+X32</f>
        <v>60000</v>
      </c>
      <c r="Y34" s="524">
        <v>60000</v>
      </c>
      <c r="Z34" s="266">
        <f>Y34-X34</f>
        <v>0</v>
      </c>
      <c r="AA34" s="266"/>
      <c r="AB34" s="266"/>
      <c r="AC34" s="266"/>
    </row>
    <row r="35" spans="1:29" s="391" customFormat="1" ht="12" thickBot="1">
      <c r="A35" s="589" t="s">
        <v>36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1"/>
      <c r="N35" s="606" t="str">
        <f>'[2]ΜΕΣΗ ΑΠΟΣΤΑΣΗ ΑΣ'!N51:P51</f>
        <v>ΜΗΧΑΝΟΛΟΓΟΣ ΜΗΧΑΝΙΚΟΣ</v>
      </c>
      <c r="O35" s="607"/>
      <c r="P35" s="608"/>
      <c r="Q35" s="489"/>
      <c r="R35" s="489"/>
      <c r="S35" s="490"/>
      <c r="T35" s="491"/>
      <c r="U35" s="599" t="s">
        <v>107</v>
      </c>
      <c r="V35" s="599"/>
      <c r="W35" s="599"/>
      <c r="X35" s="393">
        <f>X34*0.24</f>
        <v>14400</v>
      </c>
      <c r="Y35" s="524"/>
      <c r="Z35" s="266">
        <f>Z34</f>
        <v>0</v>
      </c>
      <c r="AA35" s="266"/>
      <c r="AB35" s="266"/>
      <c r="AC35" s="266"/>
    </row>
    <row r="36" spans="1:29" s="391" customFormat="1" ht="12" thickBo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541"/>
      <c r="M36" s="217"/>
      <c r="N36" s="541"/>
      <c r="O36" s="217"/>
      <c r="P36" s="216"/>
      <c r="Q36" s="489"/>
      <c r="R36" s="489"/>
      <c r="S36" s="490"/>
      <c r="T36" s="491"/>
      <c r="U36" s="494"/>
      <c r="V36" s="599" t="s">
        <v>38</v>
      </c>
      <c r="W36" s="599"/>
      <c r="X36" s="394">
        <f>X35+X34</f>
        <v>74400</v>
      </c>
      <c r="Y36" s="524"/>
      <c r="Z36" s="266"/>
      <c r="AA36" s="266"/>
      <c r="AB36" s="266"/>
      <c r="AC36" s="266"/>
    </row>
    <row r="37" spans="1:29" s="205" customFormat="1" ht="10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225"/>
      <c r="M37" s="238"/>
      <c r="N37" s="225"/>
      <c r="O37" s="61"/>
      <c r="P37" s="212"/>
      <c r="Q37" s="62"/>
      <c r="R37" s="239"/>
      <c r="S37" s="63"/>
      <c r="T37" s="64"/>
      <c r="U37" s="64"/>
      <c r="V37" s="64"/>
      <c r="W37" s="64"/>
      <c r="X37" s="163"/>
      <c r="Y37" s="204"/>
      <c r="Z37" s="64"/>
      <c r="AA37" s="64"/>
      <c r="AB37" s="64"/>
      <c r="AC37" s="64"/>
    </row>
    <row r="38" spans="1:29" s="205" customFormat="1" ht="10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225"/>
      <c r="M38" s="238"/>
      <c r="N38" s="225"/>
      <c r="O38" s="61"/>
      <c r="P38" s="212"/>
      <c r="Q38" s="62"/>
      <c r="R38" s="239"/>
      <c r="S38" s="63"/>
      <c r="T38" s="64"/>
      <c r="U38" s="64"/>
      <c r="V38" s="64"/>
      <c r="W38" s="64"/>
      <c r="X38" s="163"/>
      <c r="Y38" s="204"/>
      <c r="Z38" s="64"/>
      <c r="AA38" s="64"/>
      <c r="AB38" s="64"/>
      <c r="AC38" s="64"/>
    </row>
    <row r="39" spans="1:29" s="205" customFormat="1" ht="10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225"/>
      <c r="M39" s="238"/>
      <c r="N39" s="225"/>
      <c r="O39" s="61"/>
      <c r="P39" s="212"/>
      <c r="Q39" s="62"/>
      <c r="R39" s="239"/>
      <c r="S39" s="63"/>
      <c r="T39" s="64"/>
      <c r="U39" s="64"/>
      <c r="V39" s="64"/>
      <c r="W39" s="64"/>
      <c r="X39" s="163"/>
      <c r="Y39" s="204"/>
      <c r="Z39" s="64"/>
      <c r="AA39" s="64"/>
      <c r="AB39" s="64"/>
      <c r="AC39" s="64"/>
    </row>
    <row r="40" spans="1:29" s="205" customFormat="1" ht="10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225"/>
      <c r="M40" s="238"/>
      <c r="N40" s="225"/>
      <c r="O40" s="61"/>
      <c r="P40" s="212"/>
      <c r="Q40" s="62"/>
      <c r="R40" s="239"/>
      <c r="S40" s="63"/>
      <c r="T40" s="64"/>
      <c r="U40" s="64"/>
      <c r="V40" s="64"/>
      <c r="W40" s="64"/>
      <c r="X40" s="163"/>
      <c r="Y40" s="204"/>
      <c r="Z40" s="64"/>
      <c r="AA40" s="64"/>
      <c r="AB40" s="64"/>
      <c r="AC40" s="64"/>
    </row>
    <row r="41" spans="1:29" s="205" customFormat="1" ht="10.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225"/>
      <c r="M41" s="238"/>
      <c r="N41" s="225"/>
      <c r="O41" s="61"/>
      <c r="P41" s="212"/>
      <c r="Q41" s="62"/>
      <c r="R41" s="239"/>
      <c r="S41" s="63"/>
      <c r="T41" s="64"/>
      <c r="U41" s="64"/>
      <c r="V41" s="64"/>
      <c r="W41" s="64"/>
      <c r="X41" s="163"/>
      <c r="Y41" s="204"/>
      <c r="Z41" s="64"/>
      <c r="AA41" s="64"/>
      <c r="AB41" s="64"/>
      <c r="AC41" s="64"/>
    </row>
    <row r="42" spans="1:29" s="205" customFormat="1" ht="10.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225"/>
      <c r="M42" s="238"/>
      <c r="N42" s="225"/>
      <c r="O42" s="61"/>
      <c r="P42" s="212"/>
      <c r="Q42" s="62"/>
      <c r="R42" s="239"/>
      <c r="S42" s="63"/>
      <c r="T42" s="64"/>
      <c r="U42" s="64"/>
      <c r="V42" s="64"/>
      <c r="W42" s="64"/>
      <c r="X42" s="163"/>
      <c r="Y42" s="204"/>
      <c r="Z42" s="64"/>
      <c r="AA42" s="64"/>
      <c r="AB42" s="64"/>
      <c r="AC42" s="64"/>
    </row>
    <row r="43" spans="1:29" s="205" customFormat="1" ht="10.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225"/>
      <c r="M43" s="238"/>
      <c r="N43" s="225"/>
      <c r="O43" s="61"/>
      <c r="P43" s="212"/>
      <c r="Q43" s="62"/>
      <c r="R43" s="239"/>
      <c r="S43" s="63"/>
      <c r="T43" s="64"/>
      <c r="U43" s="64"/>
      <c r="V43" s="64"/>
      <c r="W43" s="64"/>
      <c r="X43" s="163"/>
      <c r="Y43" s="204"/>
      <c r="Z43" s="64"/>
      <c r="AA43" s="64"/>
      <c r="AB43" s="64"/>
      <c r="AC43" s="64"/>
    </row>
    <row r="44" spans="1:29" s="205" customFormat="1" ht="10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225"/>
      <c r="M44" s="238"/>
      <c r="N44" s="225"/>
      <c r="O44" s="61"/>
      <c r="P44" s="212"/>
      <c r="Q44" s="62"/>
      <c r="R44" s="239"/>
      <c r="S44" s="63"/>
      <c r="T44" s="64"/>
      <c r="U44" s="64"/>
      <c r="V44" s="64"/>
      <c r="W44" s="64"/>
      <c r="X44" s="163"/>
      <c r="Y44" s="204"/>
      <c r="Z44" s="64"/>
      <c r="AA44" s="64"/>
      <c r="AB44" s="64"/>
      <c r="AC44" s="64"/>
    </row>
    <row r="45" spans="1:29" s="205" customFormat="1" ht="10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225"/>
      <c r="M45" s="238"/>
      <c r="N45" s="225"/>
      <c r="O45" s="61"/>
      <c r="P45" s="212"/>
      <c r="Q45" s="62"/>
      <c r="R45" s="239"/>
      <c r="S45" s="63"/>
      <c r="T45" s="64"/>
      <c r="U45" s="64"/>
      <c r="V45" s="64"/>
      <c r="W45" s="64"/>
      <c r="X45" s="163"/>
      <c r="Y45" s="204"/>
      <c r="Z45" s="64"/>
      <c r="AA45" s="64"/>
      <c r="AB45" s="64"/>
      <c r="AC45" s="64"/>
    </row>
    <row r="46" spans="1:29" s="205" customFormat="1" ht="10.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225"/>
      <c r="M46" s="238"/>
      <c r="N46" s="225"/>
      <c r="O46" s="61"/>
      <c r="P46" s="212"/>
      <c r="Q46" s="62"/>
      <c r="R46" s="239"/>
      <c r="S46" s="63"/>
      <c r="T46" s="64"/>
      <c r="U46" s="64"/>
      <c r="V46" s="64"/>
      <c r="W46" s="64"/>
      <c r="X46" s="163"/>
      <c r="Y46" s="204"/>
      <c r="Z46" s="64"/>
      <c r="AA46" s="64"/>
      <c r="AB46" s="64"/>
      <c r="AC46" s="64"/>
    </row>
    <row r="47" spans="1:29" s="205" customFormat="1" ht="10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225"/>
      <c r="M47" s="238"/>
      <c r="N47" s="225"/>
      <c r="O47" s="61"/>
      <c r="P47" s="212"/>
      <c r="Q47" s="62"/>
      <c r="R47" s="239"/>
      <c r="S47" s="63"/>
      <c r="T47" s="64"/>
      <c r="U47" s="64"/>
      <c r="V47" s="64"/>
      <c r="W47" s="64"/>
      <c r="X47" s="163"/>
      <c r="Y47" s="204"/>
      <c r="Z47" s="64"/>
      <c r="AA47" s="64"/>
      <c r="AB47" s="64"/>
      <c r="AC47" s="64"/>
    </row>
    <row r="48" spans="1:29" s="205" customFormat="1" ht="10.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225"/>
      <c r="M48" s="238"/>
      <c r="N48" s="225"/>
      <c r="O48" s="61"/>
      <c r="P48" s="212"/>
      <c r="Q48" s="62"/>
      <c r="R48" s="239"/>
      <c r="S48" s="63"/>
      <c r="T48" s="64"/>
      <c r="U48" s="64"/>
      <c r="V48" s="64"/>
      <c r="W48" s="64"/>
      <c r="X48" s="163"/>
      <c r="Y48" s="204"/>
      <c r="Z48" s="64"/>
      <c r="AA48" s="64"/>
      <c r="AB48" s="64"/>
      <c r="AC48" s="64"/>
    </row>
    <row r="49" spans="1:29" s="205" customFormat="1" ht="10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225"/>
      <c r="M49" s="238"/>
      <c r="N49" s="225"/>
      <c r="O49" s="61"/>
      <c r="P49" s="212"/>
      <c r="Q49" s="62"/>
      <c r="R49" s="239"/>
      <c r="S49" s="63"/>
      <c r="T49" s="64"/>
      <c r="U49" s="64"/>
      <c r="V49" s="64"/>
      <c r="W49" s="64"/>
      <c r="X49" s="163"/>
      <c r="Y49" s="204"/>
      <c r="Z49" s="64"/>
      <c r="AA49" s="64"/>
      <c r="AB49" s="64"/>
      <c r="AC49" s="64"/>
    </row>
    <row r="50" spans="1:29" s="217" customFormat="1" ht="11.25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35"/>
      <c r="M50" s="224"/>
      <c r="N50" s="235"/>
      <c r="O50" s="223"/>
      <c r="P50" s="226"/>
      <c r="Q50" s="227"/>
      <c r="R50" s="228"/>
      <c r="S50" s="229"/>
      <c r="T50" s="216"/>
      <c r="U50" s="216"/>
      <c r="V50" s="216"/>
      <c r="W50" s="216"/>
      <c r="X50" s="230"/>
      <c r="Y50" s="234"/>
      <c r="Z50" s="216"/>
      <c r="AA50" s="216"/>
      <c r="AB50" s="216"/>
      <c r="AC50" s="216"/>
    </row>
    <row r="51" spans="1:29" s="217" customFormat="1" ht="11.25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35"/>
      <c r="M51" s="224"/>
      <c r="N51" s="235"/>
      <c r="O51" s="223"/>
      <c r="P51" s="226"/>
      <c r="Q51" s="227"/>
      <c r="R51" s="228"/>
      <c r="S51" s="229"/>
      <c r="T51" s="216"/>
      <c r="U51" s="216"/>
      <c r="V51" s="216"/>
      <c r="W51" s="216"/>
      <c r="X51" s="230"/>
      <c r="Y51" s="234"/>
      <c r="Z51" s="216"/>
      <c r="AA51" s="216"/>
      <c r="AB51" s="216"/>
      <c r="AC51" s="216"/>
    </row>
    <row r="52" spans="1:29" s="217" customFormat="1" ht="11.25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35"/>
      <c r="M52" s="224"/>
      <c r="N52" s="235"/>
      <c r="O52" s="223"/>
      <c r="P52" s="226"/>
      <c r="Q52" s="227"/>
      <c r="R52" s="228"/>
      <c r="S52" s="229"/>
      <c r="T52" s="216"/>
      <c r="U52" s="216"/>
      <c r="V52" s="216"/>
      <c r="W52" s="216"/>
      <c r="X52" s="230"/>
      <c r="Y52" s="234"/>
      <c r="Z52" s="216"/>
      <c r="AA52" s="216"/>
      <c r="AB52" s="216"/>
      <c r="AC52" s="216"/>
    </row>
    <row r="53" spans="1:29" s="217" customFormat="1" ht="11.2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35"/>
      <c r="M53" s="224"/>
      <c r="N53" s="235"/>
      <c r="O53" s="223"/>
      <c r="P53" s="226"/>
      <c r="Q53" s="227"/>
      <c r="R53" s="228"/>
      <c r="S53" s="229"/>
      <c r="T53" s="216"/>
      <c r="U53" s="216"/>
      <c r="V53" s="216"/>
      <c r="W53" s="216"/>
      <c r="X53" s="230"/>
      <c r="Y53" s="234"/>
      <c r="Z53" s="216"/>
      <c r="AA53" s="216"/>
      <c r="AB53" s="216"/>
      <c r="AC53" s="216"/>
    </row>
    <row r="54" spans="1:29" s="217" customFormat="1" ht="11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35"/>
      <c r="M54" s="224"/>
      <c r="N54" s="235"/>
      <c r="O54" s="223"/>
      <c r="P54" s="226"/>
      <c r="Q54" s="227"/>
      <c r="R54" s="228"/>
      <c r="S54" s="229"/>
      <c r="T54" s="216"/>
      <c r="U54" s="216"/>
      <c r="V54" s="216"/>
      <c r="W54" s="216"/>
      <c r="X54" s="230"/>
      <c r="Y54" s="234"/>
      <c r="Z54" s="216"/>
      <c r="AA54" s="216"/>
      <c r="AB54" s="216"/>
      <c r="AC54" s="216"/>
    </row>
    <row r="55" spans="1:29" s="217" customFormat="1" ht="11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35"/>
      <c r="M55" s="224"/>
      <c r="N55" s="235"/>
      <c r="O55" s="223"/>
      <c r="P55" s="226"/>
      <c r="Q55" s="227"/>
      <c r="R55" s="228"/>
      <c r="S55" s="229"/>
      <c r="T55" s="216"/>
      <c r="U55" s="216"/>
      <c r="V55" s="216"/>
      <c r="W55" s="216"/>
      <c r="X55" s="230"/>
      <c r="Y55" s="234"/>
      <c r="Z55" s="216"/>
      <c r="AA55" s="216"/>
      <c r="AB55" s="216"/>
      <c r="AC55" s="216"/>
    </row>
    <row r="56" spans="1:29" s="217" customFormat="1" ht="11.2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35"/>
      <c r="M56" s="224"/>
      <c r="N56" s="235"/>
      <c r="O56" s="223"/>
      <c r="P56" s="226"/>
      <c r="Q56" s="227"/>
      <c r="R56" s="228"/>
      <c r="S56" s="229"/>
      <c r="T56" s="216"/>
      <c r="U56" s="216"/>
      <c r="V56" s="216"/>
      <c r="W56" s="216"/>
      <c r="X56" s="230"/>
      <c r="Y56" s="234"/>
      <c r="Z56" s="216"/>
      <c r="AA56" s="216"/>
      <c r="AB56" s="216"/>
      <c r="AC56" s="216"/>
    </row>
    <row r="57" spans="1:29" s="217" customFormat="1" ht="11.2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35"/>
      <c r="M57" s="224"/>
      <c r="N57" s="235"/>
      <c r="O57" s="223"/>
      <c r="P57" s="226"/>
      <c r="Q57" s="227"/>
      <c r="R57" s="228"/>
      <c r="S57" s="229"/>
      <c r="T57" s="216"/>
      <c r="U57" s="216"/>
      <c r="V57" s="216"/>
      <c r="W57" s="216"/>
      <c r="X57" s="230"/>
      <c r="Y57" s="234"/>
      <c r="Z57" s="216"/>
      <c r="AA57" s="216"/>
      <c r="AB57" s="216"/>
      <c r="AC57" s="216"/>
    </row>
    <row r="58" spans="1:29" s="217" customFormat="1" ht="11.2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35"/>
      <c r="M58" s="224"/>
      <c r="N58" s="235"/>
      <c r="O58" s="223"/>
      <c r="P58" s="226"/>
      <c r="Q58" s="227"/>
      <c r="R58" s="228"/>
      <c r="S58" s="229"/>
      <c r="T58" s="216"/>
      <c r="U58" s="216"/>
      <c r="V58" s="216"/>
      <c r="W58" s="216"/>
      <c r="X58" s="230"/>
      <c r="Y58" s="234"/>
      <c r="Z58" s="216"/>
      <c r="AA58" s="216"/>
      <c r="AB58" s="216"/>
      <c r="AC58" s="216"/>
    </row>
  </sheetData>
  <autoFilter ref="A11:X36"/>
  <mergeCells count="29">
    <mergeCell ref="N34:P34"/>
    <mergeCell ref="V32:W32"/>
    <mergeCell ref="N31:P31"/>
    <mergeCell ref="V34:W34"/>
    <mergeCell ref="V30:W30"/>
    <mergeCell ref="V31:W31"/>
    <mergeCell ref="O30:P30"/>
    <mergeCell ref="N32:P32"/>
    <mergeCell ref="V36:W36"/>
    <mergeCell ref="W9:X9"/>
    <mergeCell ref="U35:W35"/>
    <mergeCell ref="V9:V10"/>
    <mergeCell ref="U29:W29"/>
    <mergeCell ref="O28:V28"/>
    <mergeCell ref="P9:P10"/>
    <mergeCell ref="O9:O10"/>
    <mergeCell ref="U33:W33"/>
    <mergeCell ref="N35:P35"/>
    <mergeCell ref="A35:M35"/>
    <mergeCell ref="A9:A10"/>
    <mergeCell ref="L9:L10"/>
    <mergeCell ref="M9:M10"/>
    <mergeCell ref="A34:M34"/>
    <mergeCell ref="A31:L31"/>
    <mergeCell ref="N1:P1"/>
    <mergeCell ref="M7:O7"/>
    <mergeCell ref="P7:V7"/>
    <mergeCell ref="O4:X4"/>
    <mergeCell ref="O5:X5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showZeros="0" workbookViewId="0" topLeftCell="A19">
      <selection activeCell="AD14" sqref="AD14"/>
    </sheetView>
  </sheetViews>
  <sheetFormatPr defaultColWidth="9.00390625" defaultRowHeight="12.75"/>
  <cols>
    <col min="1" max="1" width="2.625" style="218" customWidth="1"/>
    <col min="2" max="10" width="6.875" style="218" hidden="1" customWidth="1"/>
    <col min="11" max="11" width="10.00390625" style="218" hidden="1" customWidth="1"/>
    <col min="12" max="12" width="5.00390625" style="236" customWidth="1"/>
    <col min="13" max="13" width="35.25390625" style="219" customWidth="1"/>
    <col min="14" max="14" width="7.75390625" style="236" customWidth="1"/>
    <col min="15" max="15" width="3.875" style="218" customWidth="1"/>
    <col min="16" max="16" width="7.875" style="226" customWidth="1"/>
    <col min="17" max="17" width="13.25390625" style="220" hidden="1" customWidth="1"/>
    <col min="18" max="18" width="13.00390625" style="221" hidden="1" customWidth="1"/>
    <col min="19" max="19" width="14.25390625" style="222" hidden="1" customWidth="1"/>
    <col min="20" max="20" width="13.375" style="213" hidden="1" customWidth="1"/>
    <col min="21" max="21" width="1.25" style="213" hidden="1" customWidth="1"/>
    <col min="22" max="22" width="8.375" style="216" customWidth="1"/>
    <col min="23" max="23" width="9.125" style="213" customWidth="1"/>
    <col min="24" max="24" width="10.75390625" style="231" customWidth="1"/>
    <col min="25" max="25" width="8.875" style="214" customWidth="1"/>
    <col min="26" max="26" width="8.75390625" style="213" customWidth="1"/>
    <col min="27" max="29" width="8.00390625" style="213" customWidth="1"/>
    <col min="30" max="16384" width="8.00390625" style="168" customWidth="1"/>
  </cols>
  <sheetData>
    <row r="1" spans="1:24" ht="12.75" customHeight="1">
      <c r="A1" s="44" t="s">
        <v>3</v>
      </c>
      <c r="B1" s="45"/>
      <c r="C1" s="45"/>
      <c r="D1" s="46"/>
      <c r="E1" s="46"/>
      <c r="F1" s="45" t="s">
        <v>27</v>
      </c>
      <c r="G1" s="45"/>
      <c r="H1" s="45" t="str">
        <f>'[1]τεχν. εκθεση'!G1</f>
        <v>Θ. ΖΙΑΚΑ</v>
      </c>
      <c r="I1" s="45"/>
      <c r="J1" s="47"/>
      <c r="K1" s="47"/>
      <c r="L1" s="177"/>
      <c r="M1" s="48"/>
      <c r="N1" s="575" t="s">
        <v>25</v>
      </c>
      <c r="O1" s="576"/>
      <c r="P1" s="577"/>
      <c r="Q1" s="50"/>
      <c r="R1" s="51"/>
      <c r="S1" s="52"/>
      <c r="T1" s="53"/>
      <c r="U1" s="53"/>
      <c r="V1" s="206" t="s">
        <v>58</v>
      </c>
      <c r="W1" s="53"/>
      <c r="X1" s="69"/>
    </row>
    <row r="2" spans="1:29" s="215" customFormat="1" ht="12.75" customHeight="1">
      <c r="A2" s="54" t="s">
        <v>33</v>
      </c>
      <c r="B2" s="45"/>
      <c r="C2" s="45"/>
      <c r="D2" s="46"/>
      <c r="E2" s="46"/>
      <c r="F2" s="46" t="s">
        <v>6</v>
      </c>
      <c r="G2" s="55" t="str">
        <f>'[1]τεχν. εκθεση'!G2</f>
        <v>ΑΠΟΚΑΤΑΣΤΑΣΗ  ΟΔΙΚΟΥ ΔΙΚΤΥΟΥ</v>
      </c>
      <c r="H2" s="55"/>
      <c r="I2" s="55"/>
      <c r="J2" s="49"/>
      <c r="K2" s="49"/>
      <c r="L2" s="177"/>
      <c r="M2" s="48"/>
      <c r="N2" s="177"/>
      <c r="O2" s="49"/>
      <c r="P2" s="208"/>
      <c r="Q2" s="50"/>
      <c r="R2" s="179"/>
      <c r="S2" s="52"/>
      <c r="T2" s="56"/>
      <c r="U2" s="56"/>
      <c r="V2" s="207"/>
      <c r="W2" s="56"/>
      <c r="X2" s="69"/>
      <c r="Y2" s="214"/>
      <c r="Z2" s="214"/>
      <c r="AA2" s="214"/>
      <c r="AB2" s="214"/>
      <c r="AC2" s="214"/>
    </row>
    <row r="3" spans="1:29" s="215" customFormat="1" ht="12.75" customHeight="1">
      <c r="A3" s="54" t="s">
        <v>28</v>
      </c>
      <c r="B3" s="45"/>
      <c r="C3" s="45"/>
      <c r="D3" s="46"/>
      <c r="E3" s="46"/>
      <c r="F3" s="46"/>
      <c r="G3" s="55"/>
      <c r="H3" s="55"/>
      <c r="I3" s="55"/>
      <c r="J3" s="47"/>
      <c r="K3" s="47"/>
      <c r="L3" s="177"/>
      <c r="M3" s="48"/>
      <c r="N3" s="177"/>
      <c r="O3" s="180"/>
      <c r="P3" s="209"/>
      <c r="Q3" s="178"/>
      <c r="R3" s="179"/>
      <c r="S3" s="52"/>
      <c r="T3" s="56"/>
      <c r="U3" s="56"/>
      <c r="V3" s="207"/>
      <c r="W3" s="69"/>
      <c r="X3" s="69"/>
      <c r="Y3" s="214"/>
      <c r="Z3" s="214"/>
      <c r="AA3" s="214"/>
      <c r="AB3" s="214"/>
      <c r="AC3" s="214"/>
    </row>
    <row r="4" spans="1:29" s="215" customFormat="1" ht="13.5" customHeight="1">
      <c r="A4" s="57" t="s">
        <v>29</v>
      </c>
      <c r="B4" s="45"/>
      <c r="C4" s="45"/>
      <c r="D4" s="58"/>
      <c r="E4" s="58"/>
      <c r="F4" s="58"/>
      <c r="G4" s="58"/>
      <c r="H4" s="58"/>
      <c r="I4" s="58"/>
      <c r="J4" s="47"/>
      <c r="K4" s="47"/>
      <c r="L4" s="177"/>
      <c r="M4" s="49"/>
      <c r="N4" s="165" t="s">
        <v>30</v>
      </c>
      <c r="O4" s="583" t="str">
        <f>προμετρηση!G1</f>
        <v>ΑΠΟΚΑΤΑΣΤΑΣΗ ΚΑΘΙΖΗΣΕΩΝ ΚΑΤΑΠΤΩ-</v>
      </c>
      <c r="P4" s="584"/>
      <c r="Q4" s="584"/>
      <c r="R4" s="584"/>
      <c r="S4" s="584"/>
      <c r="T4" s="584"/>
      <c r="U4" s="584"/>
      <c r="V4" s="584"/>
      <c r="W4" s="584"/>
      <c r="X4" s="585"/>
      <c r="Y4" s="214"/>
      <c r="Z4" s="214"/>
      <c r="AA4" s="214"/>
      <c r="AB4" s="214"/>
      <c r="AC4" s="214"/>
    </row>
    <row r="5" spans="1:29" s="215" customFormat="1" ht="13.5" customHeight="1">
      <c r="A5" s="44"/>
      <c r="B5" s="45"/>
      <c r="C5" s="45"/>
      <c r="D5" s="46"/>
      <c r="E5" s="46"/>
      <c r="F5" s="46"/>
      <c r="G5" s="46"/>
      <c r="H5" s="46"/>
      <c r="I5" s="46"/>
      <c r="J5" s="47"/>
      <c r="K5" s="47"/>
      <c r="L5" s="177"/>
      <c r="M5" s="48"/>
      <c r="N5" s="177"/>
      <c r="O5" s="586" t="str">
        <f>προμετρηση!G2</f>
        <v>ΣΕΩΝ ΟΔΩΝ ΤΟΥ ΔΗΜΟΥ (ΕΤΟΥΣ 2018)</v>
      </c>
      <c r="P5" s="587"/>
      <c r="Q5" s="587"/>
      <c r="R5" s="587"/>
      <c r="S5" s="587"/>
      <c r="T5" s="587"/>
      <c r="U5" s="587"/>
      <c r="V5" s="587"/>
      <c r="W5" s="587"/>
      <c r="X5" s="271"/>
      <c r="Y5" s="214"/>
      <c r="Z5" s="214"/>
      <c r="AA5" s="214"/>
      <c r="AB5" s="214"/>
      <c r="AC5" s="214"/>
    </row>
    <row r="6" spans="1:29" s="215" customFormat="1" ht="13.5" customHeight="1" thickBot="1">
      <c r="A6" s="49" t="s">
        <v>34</v>
      </c>
      <c r="B6" s="45"/>
      <c r="C6" s="45"/>
      <c r="D6" s="46"/>
      <c r="E6" s="46"/>
      <c r="F6" s="46"/>
      <c r="G6" s="46"/>
      <c r="H6" s="46"/>
      <c r="I6" s="46"/>
      <c r="J6" s="47"/>
      <c r="K6" s="47"/>
      <c r="L6" s="177"/>
      <c r="M6" s="237" t="str">
        <f>'ΕΞΩΦΥ ΣΩΣ'!C8</f>
        <v>78/2018</v>
      </c>
      <c r="N6" s="177"/>
      <c r="O6" s="268">
        <f>προμετρηση!G3</f>
        <v>0</v>
      </c>
      <c r="P6" s="269"/>
      <c r="Q6" s="269"/>
      <c r="R6" s="269"/>
      <c r="S6" s="269"/>
      <c r="T6" s="269"/>
      <c r="U6" s="269"/>
      <c r="V6" s="269"/>
      <c r="W6" s="270"/>
      <c r="X6" s="56"/>
      <c r="Y6" s="214"/>
      <c r="Z6" s="214"/>
      <c r="AA6" s="214"/>
      <c r="AB6" s="214"/>
      <c r="AC6" s="214"/>
    </row>
    <row r="7" spans="1:29" s="215" customFormat="1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77"/>
      <c r="M7" s="578" t="s">
        <v>126</v>
      </c>
      <c r="N7" s="579"/>
      <c r="O7" s="579"/>
      <c r="P7" s="580">
        <f>X38</f>
        <v>75040.79</v>
      </c>
      <c r="Q7" s="581"/>
      <c r="R7" s="581"/>
      <c r="S7" s="581"/>
      <c r="T7" s="581"/>
      <c r="U7" s="581"/>
      <c r="V7" s="582"/>
      <c r="W7" s="232"/>
      <c r="X7" s="69"/>
      <c r="Y7" s="214"/>
      <c r="Z7" s="214"/>
      <c r="AA7" s="214"/>
      <c r="AB7" s="214"/>
      <c r="AC7" s="214"/>
    </row>
    <row r="8" spans="1:24" ht="12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397"/>
      <c r="M8" s="189"/>
      <c r="N8" s="233"/>
      <c r="O8" s="190"/>
      <c r="P8" s="210"/>
      <c r="Q8" s="191"/>
      <c r="R8" s="192"/>
      <c r="S8" s="193" t="s">
        <v>50</v>
      </c>
      <c r="T8" s="194"/>
      <c r="U8" s="194"/>
      <c r="V8" s="194"/>
      <c r="W8" s="60"/>
      <c r="X8" s="162"/>
    </row>
    <row r="9" spans="1:29" s="65" customFormat="1" ht="12.75" customHeight="1">
      <c r="A9" s="592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594" t="s">
        <v>39</v>
      </c>
      <c r="M9" s="594" t="s">
        <v>40</v>
      </c>
      <c r="N9" s="164" t="s">
        <v>41</v>
      </c>
      <c r="O9" s="594" t="s">
        <v>31</v>
      </c>
      <c r="P9" s="600" t="s">
        <v>45</v>
      </c>
      <c r="Q9" s="195" t="s">
        <v>43</v>
      </c>
      <c r="R9" s="196" t="s">
        <v>44</v>
      </c>
      <c r="S9" s="82"/>
      <c r="T9" s="197" t="s">
        <v>43</v>
      </c>
      <c r="U9" s="198" t="s">
        <v>44</v>
      </c>
      <c r="V9" s="602" t="s">
        <v>42</v>
      </c>
      <c r="W9" s="600" t="s">
        <v>44</v>
      </c>
      <c r="X9" s="601"/>
      <c r="Y9" s="181"/>
      <c r="Z9" s="68"/>
      <c r="AA9" s="68"/>
      <c r="AB9" s="68"/>
      <c r="AC9" s="68"/>
    </row>
    <row r="10" spans="1:29" s="65" customFormat="1" ht="19.5" customHeight="1" thickBot="1">
      <c r="A10" s="59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595"/>
      <c r="M10" s="595"/>
      <c r="N10" s="166" t="s">
        <v>46</v>
      </c>
      <c r="O10" s="595"/>
      <c r="P10" s="595"/>
      <c r="Q10" s="199" t="s">
        <v>47</v>
      </c>
      <c r="R10" s="200" t="s">
        <v>48</v>
      </c>
      <c r="S10" s="83" t="s">
        <v>49</v>
      </c>
      <c r="T10" s="84" t="s">
        <v>47</v>
      </c>
      <c r="U10" s="201" t="s">
        <v>48</v>
      </c>
      <c r="V10" s="603"/>
      <c r="W10" s="84" t="s">
        <v>48</v>
      </c>
      <c r="X10" s="85" t="s">
        <v>49</v>
      </c>
      <c r="Y10" s="181"/>
      <c r="Z10" s="68"/>
      <c r="AA10" s="68"/>
      <c r="AB10" s="68"/>
      <c r="AC10" s="68"/>
    </row>
    <row r="11" spans="1:29" s="205" customFormat="1" ht="11.25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396"/>
      <c r="M11" s="395"/>
      <c r="N11" s="396"/>
      <c r="O11" s="429"/>
      <c r="P11" s="430"/>
      <c r="Q11" s="430"/>
      <c r="R11" s="431"/>
      <c r="S11" s="432"/>
      <c r="T11" s="433"/>
      <c r="U11" s="433"/>
      <c r="V11" s="433"/>
      <c r="W11" s="433"/>
      <c r="X11" s="434"/>
      <c r="Y11" s="204"/>
      <c r="Z11" s="64"/>
      <c r="AA11" s="64"/>
      <c r="AB11" s="64"/>
      <c r="AC11" s="64"/>
    </row>
    <row r="12" spans="1:29" s="441" customFormat="1" ht="21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3"/>
      <c r="M12" s="504" t="s">
        <v>194</v>
      </c>
      <c r="N12" s="505"/>
      <c r="O12" s="505"/>
      <c r="P12" s="506"/>
      <c r="Q12" s="506"/>
      <c r="R12" s="507"/>
      <c r="S12" s="508"/>
      <c r="T12" s="509"/>
      <c r="U12" s="509"/>
      <c r="V12" s="509"/>
      <c r="W12" s="509"/>
      <c r="X12" s="510"/>
      <c r="Y12" s="443"/>
      <c r="Z12" s="403">
        <v>0.38</v>
      </c>
      <c r="AA12" s="444"/>
      <c r="AB12" s="444"/>
      <c r="AC12" s="444"/>
    </row>
    <row r="13" spans="1:29" s="441" customFormat="1" ht="21" customHeight="1">
      <c r="A13" s="400">
        <v>1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240" t="s">
        <v>195</v>
      </c>
      <c r="M13" s="447" t="s">
        <v>196</v>
      </c>
      <c r="N13" s="249" t="s">
        <v>197</v>
      </c>
      <c r="O13" s="240" t="s">
        <v>108</v>
      </c>
      <c r="P13" s="445">
        <v>0.57</v>
      </c>
      <c r="Q13" s="445"/>
      <c r="R13" s="445"/>
      <c r="S13" s="445"/>
      <c r="T13" s="445"/>
      <c r="U13" s="445"/>
      <c r="V13" s="449">
        <v>400</v>
      </c>
      <c r="W13" s="449">
        <f aca="true" t="shared" si="0" ref="W13:W21">V13*P13</f>
        <v>228</v>
      </c>
      <c r="X13" s="459"/>
      <c r="Y13" s="443"/>
      <c r="Z13" s="404">
        <v>0.7</v>
      </c>
      <c r="AA13" s="444">
        <v>0.19</v>
      </c>
      <c r="AB13" s="444">
        <v>1</v>
      </c>
      <c r="AC13" s="444">
        <f>AA13+Z13</f>
        <v>0.89</v>
      </c>
    </row>
    <row r="14" spans="1:29" s="441" customFormat="1" ht="21" customHeight="1">
      <c r="A14" s="400">
        <v>2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240" t="s">
        <v>173</v>
      </c>
      <c r="M14" s="447" t="s">
        <v>174</v>
      </c>
      <c r="N14" s="249" t="s">
        <v>175</v>
      </c>
      <c r="O14" s="240" t="s">
        <v>108</v>
      </c>
      <c r="P14" s="449">
        <f>AC13</f>
        <v>0.89</v>
      </c>
      <c r="Q14" s="450"/>
      <c r="R14" s="451"/>
      <c r="S14" s="445"/>
      <c r="T14" s="449"/>
      <c r="U14" s="449"/>
      <c r="V14" s="449">
        <v>2000</v>
      </c>
      <c r="W14" s="449">
        <f t="shared" si="0"/>
        <v>1780</v>
      </c>
      <c r="X14" s="459"/>
      <c r="Y14" s="443"/>
      <c r="Z14" s="522"/>
      <c r="AA14" s="444"/>
      <c r="AB14" s="444"/>
      <c r="AC14" s="444"/>
    </row>
    <row r="15" spans="1:29" s="441" customFormat="1" ht="33.75">
      <c r="A15" s="400">
        <v>2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240" t="s">
        <v>176</v>
      </c>
      <c r="M15" s="447" t="s">
        <v>177</v>
      </c>
      <c r="N15" s="249" t="s">
        <v>178</v>
      </c>
      <c r="O15" s="240" t="s">
        <v>106</v>
      </c>
      <c r="P15" s="452">
        <v>0.65</v>
      </c>
      <c r="Q15" s="450"/>
      <c r="R15" s="451"/>
      <c r="S15" s="445"/>
      <c r="T15" s="449"/>
      <c r="U15" s="449"/>
      <c r="V15" s="449">
        <v>150</v>
      </c>
      <c r="W15" s="449">
        <f t="shared" si="0"/>
        <v>97.5</v>
      </c>
      <c r="X15" s="459"/>
      <c r="Y15" s="443"/>
      <c r="Z15" s="444"/>
      <c r="AA15" s="444"/>
      <c r="AB15" s="444"/>
      <c r="AC15" s="444"/>
    </row>
    <row r="16" spans="1:29" s="441" customFormat="1" ht="21" customHeight="1">
      <c r="A16" s="400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249" t="s">
        <v>138</v>
      </c>
      <c r="M16" s="447" t="s">
        <v>139</v>
      </c>
      <c r="N16" s="436"/>
      <c r="O16" s="437"/>
      <c r="P16" s="455"/>
      <c r="Q16" s="450"/>
      <c r="R16" s="451"/>
      <c r="S16" s="445"/>
      <c r="T16" s="449"/>
      <c r="U16" s="449"/>
      <c r="V16" s="449"/>
      <c r="W16" s="449">
        <f t="shared" si="0"/>
        <v>0</v>
      </c>
      <c r="X16" s="459"/>
      <c r="Y16" s="443"/>
      <c r="Z16" s="444"/>
      <c r="AA16" s="444"/>
      <c r="AB16" s="444"/>
      <c r="AC16" s="444"/>
    </row>
    <row r="17" spans="1:29" s="441" customFormat="1" ht="21" customHeight="1">
      <c r="A17" s="400">
        <v>3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249" t="s">
        <v>140</v>
      </c>
      <c r="M17" s="447" t="s">
        <v>141</v>
      </c>
      <c r="N17" s="249" t="s">
        <v>142</v>
      </c>
      <c r="O17" s="240" t="s">
        <v>108</v>
      </c>
      <c r="P17" s="449">
        <f>AC17</f>
        <v>3.23</v>
      </c>
      <c r="Q17" s="449"/>
      <c r="R17" s="456"/>
      <c r="S17" s="449"/>
      <c r="T17" s="449"/>
      <c r="U17" s="449"/>
      <c r="V17" s="449">
        <v>280</v>
      </c>
      <c r="W17" s="449">
        <f t="shared" si="0"/>
        <v>904.4</v>
      </c>
      <c r="X17" s="459"/>
      <c r="Y17" s="443"/>
      <c r="Z17" s="444"/>
      <c r="AA17" s="444">
        <v>0.19</v>
      </c>
      <c r="AB17" s="444">
        <v>17</v>
      </c>
      <c r="AC17" s="444">
        <f>AB17*AA17</f>
        <v>3.23</v>
      </c>
    </row>
    <row r="18" spans="1:29" s="441" customFormat="1" ht="21" customHeight="1">
      <c r="A18" s="400">
        <v>4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249" t="s">
        <v>143</v>
      </c>
      <c r="M18" s="447" t="s">
        <v>144</v>
      </c>
      <c r="N18" s="249" t="s">
        <v>145</v>
      </c>
      <c r="O18" s="240" t="s">
        <v>146</v>
      </c>
      <c r="P18" s="449">
        <v>1.05</v>
      </c>
      <c r="Q18" s="449"/>
      <c r="R18" s="456"/>
      <c r="S18" s="449"/>
      <c r="T18" s="449"/>
      <c r="U18" s="449"/>
      <c r="V18" s="457">
        <f>V17</f>
        <v>280</v>
      </c>
      <c r="W18" s="449">
        <f t="shared" si="0"/>
        <v>294</v>
      </c>
      <c r="X18" s="459"/>
      <c r="Y18" s="443"/>
      <c r="Z18" s="444"/>
      <c r="AA18" s="444"/>
      <c r="AB18" s="444"/>
      <c r="AC18" s="444"/>
    </row>
    <row r="19" spans="1:29" s="441" customFormat="1" ht="21" customHeight="1">
      <c r="A19" s="400">
        <v>5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240" t="s">
        <v>179</v>
      </c>
      <c r="M19" s="447" t="s">
        <v>180</v>
      </c>
      <c r="N19" s="240" t="s">
        <v>181</v>
      </c>
      <c r="O19" s="240" t="s">
        <v>146</v>
      </c>
      <c r="P19" s="512">
        <v>15.3</v>
      </c>
      <c r="Q19" s="449"/>
      <c r="R19" s="456"/>
      <c r="S19" s="449"/>
      <c r="T19" s="449"/>
      <c r="U19" s="449"/>
      <c r="V19" s="449">
        <v>250</v>
      </c>
      <c r="W19" s="449">
        <f t="shared" si="0"/>
        <v>3825</v>
      </c>
      <c r="X19" s="459"/>
      <c r="Y19" s="443"/>
      <c r="Z19" s="444"/>
      <c r="AA19" s="444"/>
      <c r="AB19" s="444"/>
      <c r="AC19" s="444"/>
    </row>
    <row r="20" spans="1:30" s="187" customFormat="1" ht="21" customHeight="1">
      <c r="A20" s="400">
        <v>6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249" t="s">
        <v>187</v>
      </c>
      <c r="M20" s="447" t="s">
        <v>188</v>
      </c>
      <c r="N20" s="249" t="s">
        <v>189</v>
      </c>
      <c r="O20" s="240" t="s">
        <v>136</v>
      </c>
      <c r="P20" s="449">
        <f>AD20</f>
        <v>1.67</v>
      </c>
      <c r="Q20" s="449"/>
      <c r="R20" s="456"/>
      <c r="S20" s="449"/>
      <c r="T20" s="449"/>
      <c r="U20" s="449"/>
      <c r="V20" s="449">
        <v>1250</v>
      </c>
      <c r="W20" s="449">
        <f t="shared" si="0"/>
        <v>2087.5</v>
      </c>
      <c r="X20" s="459"/>
      <c r="Y20" s="246"/>
      <c r="Z20" s="403">
        <v>1.1</v>
      </c>
      <c r="AA20" s="188">
        <v>0.19</v>
      </c>
      <c r="AB20" s="188">
        <v>30</v>
      </c>
      <c r="AC20" s="188">
        <f>AB20*AA20/10</f>
        <v>0.57</v>
      </c>
      <c r="AD20" s="188">
        <f>AC20+Z20</f>
        <v>1.67</v>
      </c>
    </row>
    <row r="21" spans="1:30" s="187" customFormat="1" ht="21">
      <c r="A21" s="400">
        <v>7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249" t="s">
        <v>148</v>
      </c>
      <c r="M21" s="447" t="s">
        <v>190</v>
      </c>
      <c r="N21" s="249" t="s">
        <v>147</v>
      </c>
      <c r="O21" s="240" t="s">
        <v>136</v>
      </c>
      <c r="P21" s="449">
        <f>AD21</f>
        <v>1.77</v>
      </c>
      <c r="Q21" s="449"/>
      <c r="R21" s="456"/>
      <c r="S21" s="449"/>
      <c r="T21" s="449"/>
      <c r="U21" s="449"/>
      <c r="V21" s="449">
        <v>1200</v>
      </c>
      <c r="W21" s="449">
        <f t="shared" si="0"/>
        <v>2124</v>
      </c>
      <c r="X21" s="459"/>
      <c r="Y21" s="246"/>
      <c r="Z21" s="403">
        <v>1.2</v>
      </c>
      <c r="AA21" s="188">
        <v>0.19</v>
      </c>
      <c r="AB21" s="188">
        <v>30</v>
      </c>
      <c r="AC21" s="188">
        <f>AB21*AA21/10</f>
        <v>0.57</v>
      </c>
      <c r="AD21" s="188">
        <f>AC21+Z21</f>
        <v>1.77</v>
      </c>
    </row>
    <row r="22" spans="1:29" s="187" customFormat="1" ht="22.5">
      <c r="A22" s="247"/>
      <c r="B22" s="186"/>
      <c r="C22" s="186"/>
      <c r="D22" s="186"/>
      <c r="E22" s="186"/>
      <c r="F22" s="186"/>
      <c r="G22" s="248"/>
      <c r="H22" s="248"/>
      <c r="I22" s="248"/>
      <c r="J22" s="248"/>
      <c r="K22" s="186"/>
      <c r="L22" s="186" t="s">
        <v>149</v>
      </c>
      <c r="M22" s="464" t="s">
        <v>150</v>
      </c>
      <c r="N22" s="186"/>
      <c r="O22" s="318"/>
      <c r="P22" s="461"/>
      <c r="Q22" s="449"/>
      <c r="R22" s="462"/>
      <c r="S22" s="462"/>
      <c r="T22" s="462"/>
      <c r="U22" s="449"/>
      <c r="V22" s="462">
        <f>U22*P22</f>
        <v>0</v>
      </c>
      <c r="W22" s="449">
        <f aca="true" t="shared" si="1" ref="W22:W29">V22*P22</f>
        <v>0</v>
      </c>
      <c r="X22" s="459"/>
      <c r="Y22" s="246"/>
      <c r="Z22" s="188"/>
      <c r="AA22" s="188"/>
      <c r="AB22" s="188"/>
      <c r="AC22" s="188"/>
    </row>
    <row r="23" spans="1:29" s="187" customFormat="1" ht="21">
      <c r="A23" s="247">
        <v>2</v>
      </c>
      <c r="B23" s="186"/>
      <c r="C23" s="186"/>
      <c r="D23" s="186"/>
      <c r="E23" s="186"/>
      <c r="F23" s="186"/>
      <c r="G23" s="248"/>
      <c r="H23" s="248"/>
      <c r="I23" s="248"/>
      <c r="J23" s="248"/>
      <c r="K23" s="186"/>
      <c r="L23" s="186" t="s">
        <v>151</v>
      </c>
      <c r="M23" s="464" t="s">
        <v>152</v>
      </c>
      <c r="N23" s="186" t="s">
        <v>153</v>
      </c>
      <c r="O23" s="318" t="s">
        <v>136</v>
      </c>
      <c r="P23" s="461">
        <v>1000</v>
      </c>
      <c r="Q23" s="449">
        <f>1.15*0.99</f>
        <v>1.14</v>
      </c>
      <c r="R23" s="462"/>
      <c r="S23" s="462"/>
      <c r="T23" s="462"/>
      <c r="U23" s="449">
        <v>1.15</v>
      </c>
      <c r="V23" s="449">
        <v>1.15</v>
      </c>
      <c r="W23" s="449">
        <f t="shared" si="1"/>
        <v>1150</v>
      </c>
      <c r="X23" s="459"/>
      <c r="Y23" s="246"/>
      <c r="Z23" s="188"/>
      <c r="AA23" s="188"/>
      <c r="AB23" s="188"/>
      <c r="AC23" s="188"/>
    </row>
    <row r="24" spans="1:29" s="187" customFormat="1" ht="21">
      <c r="A24" s="247">
        <v>3</v>
      </c>
      <c r="B24" s="186"/>
      <c r="C24" s="186"/>
      <c r="D24" s="186"/>
      <c r="E24" s="186"/>
      <c r="F24" s="186"/>
      <c r="G24" s="248"/>
      <c r="H24" s="248"/>
      <c r="I24" s="248"/>
      <c r="J24" s="248"/>
      <c r="K24" s="186"/>
      <c r="L24" s="186" t="s">
        <v>154</v>
      </c>
      <c r="M24" s="464" t="s">
        <v>155</v>
      </c>
      <c r="N24" s="186" t="s">
        <v>156</v>
      </c>
      <c r="O24" s="318" t="s">
        <v>136</v>
      </c>
      <c r="P24" s="461">
        <v>1500</v>
      </c>
      <c r="Q24" s="449">
        <f>1.15*0.363</f>
        <v>0.42</v>
      </c>
      <c r="R24" s="462"/>
      <c r="S24" s="462"/>
      <c r="T24" s="462"/>
      <c r="U24" s="449">
        <v>0.45</v>
      </c>
      <c r="V24" s="449">
        <v>0.45</v>
      </c>
      <c r="W24" s="449">
        <f t="shared" si="1"/>
        <v>675</v>
      </c>
      <c r="X24" s="459"/>
      <c r="Y24" s="246"/>
      <c r="Z24" s="188"/>
      <c r="AA24" s="188"/>
      <c r="AB24" s="188"/>
      <c r="AC24" s="188"/>
    </row>
    <row r="25" spans="1:29" s="187" customFormat="1" ht="21">
      <c r="A25" s="247">
        <v>4</v>
      </c>
      <c r="B25" s="186"/>
      <c r="C25" s="186"/>
      <c r="D25" s="186"/>
      <c r="E25" s="186"/>
      <c r="F25" s="186"/>
      <c r="G25" s="248"/>
      <c r="H25" s="248"/>
      <c r="I25" s="248"/>
      <c r="J25" s="248"/>
      <c r="K25" s="186"/>
      <c r="L25" s="186" t="s">
        <v>157</v>
      </c>
      <c r="M25" s="464" t="s">
        <v>158</v>
      </c>
      <c r="N25" s="186" t="s">
        <v>159</v>
      </c>
      <c r="O25" s="318" t="s">
        <v>136</v>
      </c>
      <c r="P25" s="461">
        <v>1000</v>
      </c>
      <c r="Q25" s="449"/>
      <c r="R25" s="462"/>
      <c r="S25" s="462"/>
      <c r="T25" s="462"/>
      <c r="U25" s="449"/>
      <c r="V25" s="462">
        <v>1.2</v>
      </c>
      <c r="W25" s="449">
        <f t="shared" si="1"/>
        <v>1200</v>
      </c>
      <c r="X25" s="459"/>
      <c r="Y25" s="246"/>
      <c r="Z25" s="188"/>
      <c r="AA25" s="188"/>
      <c r="AB25" s="188"/>
      <c r="AC25" s="188"/>
    </row>
    <row r="26" spans="1:29" s="187" customFormat="1" ht="22.5">
      <c r="A26" s="247">
        <v>5</v>
      </c>
      <c r="B26" s="186"/>
      <c r="C26" s="186"/>
      <c r="D26" s="186"/>
      <c r="E26" s="186"/>
      <c r="F26" s="186"/>
      <c r="G26" s="248"/>
      <c r="H26" s="248"/>
      <c r="I26" s="248"/>
      <c r="J26" s="248"/>
      <c r="K26" s="186"/>
      <c r="L26" s="186" t="s">
        <v>160</v>
      </c>
      <c r="M26" s="464" t="s">
        <v>161</v>
      </c>
      <c r="N26" s="186" t="s">
        <v>162</v>
      </c>
      <c r="O26" s="186" t="s">
        <v>130</v>
      </c>
      <c r="P26" s="461">
        <v>110</v>
      </c>
      <c r="Q26" s="449" t="s">
        <v>163</v>
      </c>
      <c r="R26" s="462"/>
      <c r="S26" s="462"/>
      <c r="T26" s="462"/>
      <c r="U26" s="449">
        <v>91.92</v>
      </c>
      <c r="V26" s="462">
        <v>82.26</v>
      </c>
      <c r="W26" s="449">
        <f t="shared" si="1"/>
        <v>9048.6</v>
      </c>
      <c r="X26" s="459"/>
      <c r="Y26" s="246"/>
      <c r="Z26" s="188">
        <v>78.8</v>
      </c>
      <c r="AA26" s="188">
        <v>0.19</v>
      </c>
      <c r="AB26" s="188">
        <v>30</v>
      </c>
      <c r="AC26" s="188"/>
    </row>
    <row r="27" spans="1:29" s="391" customFormat="1" ht="22.5">
      <c r="A27" s="247">
        <v>6</v>
      </c>
      <c r="B27" s="186"/>
      <c r="C27" s="186"/>
      <c r="D27" s="186"/>
      <c r="E27" s="186"/>
      <c r="F27" s="186"/>
      <c r="G27" s="248"/>
      <c r="H27" s="248"/>
      <c r="I27" s="248"/>
      <c r="J27" s="248"/>
      <c r="K27" s="186"/>
      <c r="L27" s="186" t="s">
        <v>164</v>
      </c>
      <c r="M27" s="464" t="s">
        <v>165</v>
      </c>
      <c r="N27" s="186" t="s">
        <v>166</v>
      </c>
      <c r="O27" s="318" t="s">
        <v>136</v>
      </c>
      <c r="P27" s="461">
        <v>2500</v>
      </c>
      <c r="Q27" s="462"/>
      <c r="R27" s="462"/>
      <c r="S27" s="462"/>
      <c r="T27" s="462"/>
      <c r="U27" s="449">
        <v>8.14</v>
      </c>
      <c r="V27" s="462">
        <v>8.36</v>
      </c>
      <c r="W27" s="449">
        <f t="shared" si="1"/>
        <v>20900</v>
      </c>
      <c r="X27" s="459"/>
      <c r="Y27" s="390"/>
      <c r="Z27" s="266">
        <v>7.7</v>
      </c>
      <c r="AA27" s="266">
        <v>0.19</v>
      </c>
      <c r="AB27" s="266">
        <v>30</v>
      </c>
      <c r="AC27" s="266"/>
    </row>
    <row r="28" spans="1:29" s="391" customFormat="1" ht="42">
      <c r="A28" s="247">
        <v>7</v>
      </c>
      <c r="B28" s="186"/>
      <c r="C28" s="186"/>
      <c r="D28" s="186"/>
      <c r="E28" s="186"/>
      <c r="F28" s="186"/>
      <c r="G28" s="248"/>
      <c r="H28" s="248"/>
      <c r="I28" s="248"/>
      <c r="J28" s="248"/>
      <c r="K28" s="186"/>
      <c r="L28" s="186" t="s">
        <v>131</v>
      </c>
      <c r="M28" s="464" t="s">
        <v>132</v>
      </c>
      <c r="N28" s="186" t="s">
        <v>133</v>
      </c>
      <c r="O28" s="318" t="s">
        <v>129</v>
      </c>
      <c r="P28" s="461">
        <v>2</v>
      </c>
      <c r="Q28" s="449"/>
      <c r="R28" s="462"/>
      <c r="S28" s="462"/>
      <c r="T28" s="462"/>
      <c r="U28" s="449">
        <v>210</v>
      </c>
      <c r="V28" s="449">
        <v>210</v>
      </c>
      <c r="W28" s="449">
        <f t="shared" si="1"/>
        <v>420</v>
      </c>
      <c r="X28" s="459"/>
      <c r="Y28" s="390"/>
      <c r="Z28" s="266"/>
      <c r="AA28" s="266"/>
      <c r="AB28" s="266"/>
      <c r="AC28" s="266"/>
    </row>
    <row r="29" spans="1:29" s="391" customFormat="1" ht="23.25" thickBot="1">
      <c r="A29" s="250">
        <v>8</v>
      </c>
      <c r="B29" s="251"/>
      <c r="C29" s="251"/>
      <c r="D29" s="251"/>
      <c r="E29" s="251"/>
      <c r="F29" s="251"/>
      <c r="G29" s="252"/>
      <c r="H29" s="252"/>
      <c r="I29" s="252"/>
      <c r="J29" s="252"/>
      <c r="K29" s="251"/>
      <c r="L29" s="251" t="s">
        <v>134</v>
      </c>
      <c r="M29" s="517" t="s">
        <v>167</v>
      </c>
      <c r="N29" s="251" t="s">
        <v>135</v>
      </c>
      <c r="O29" s="521" t="s">
        <v>129</v>
      </c>
      <c r="P29" s="519">
        <v>2</v>
      </c>
      <c r="Q29" s="466"/>
      <c r="R29" s="465"/>
      <c r="S29" s="465"/>
      <c r="T29" s="465"/>
      <c r="U29" s="466">
        <v>45</v>
      </c>
      <c r="V29" s="466">
        <v>45</v>
      </c>
      <c r="W29" s="466">
        <f t="shared" si="1"/>
        <v>90</v>
      </c>
      <c r="X29" s="467"/>
      <c r="Y29" s="390"/>
      <c r="Z29" s="266"/>
      <c r="AA29" s="266"/>
      <c r="AB29" s="266"/>
      <c r="AC29" s="266"/>
    </row>
    <row r="30" spans="1:29" s="391" customFormat="1" ht="12" thickBot="1">
      <c r="A30" s="471"/>
      <c r="B30" s="471"/>
      <c r="C30" s="471"/>
      <c r="D30" s="471"/>
      <c r="E30" s="471"/>
      <c r="F30" s="471"/>
      <c r="G30" s="472"/>
      <c r="H30" s="472"/>
      <c r="I30" s="472"/>
      <c r="J30" s="472"/>
      <c r="K30" s="471"/>
      <c r="L30" s="473"/>
      <c r="M30" s="474"/>
      <c r="N30" s="475"/>
      <c r="O30" s="617" t="s">
        <v>168</v>
      </c>
      <c r="P30" s="618"/>
      <c r="Q30" s="618"/>
      <c r="R30" s="618"/>
      <c r="S30" s="618"/>
      <c r="T30" s="618"/>
      <c r="U30" s="618"/>
      <c r="V30" s="618"/>
      <c r="W30" s="476">
        <f>SUM(W14:W29)</f>
        <v>44596</v>
      </c>
      <c r="X30" s="401">
        <f>W30</f>
        <v>44596</v>
      </c>
      <c r="Y30" s="390">
        <v>44215.17</v>
      </c>
      <c r="Z30" s="266">
        <f>Y30-X30</f>
        <v>-380.83</v>
      </c>
      <c r="AA30" s="266"/>
      <c r="AB30" s="266"/>
      <c r="AC30" s="266"/>
    </row>
    <row r="31" spans="1:29" s="391" customFormat="1" ht="12" thickBot="1">
      <c r="A31" s="484"/>
      <c r="B31" s="484"/>
      <c r="C31" s="484"/>
      <c r="D31" s="484"/>
      <c r="E31" s="484"/>
      <c r="F31" s="484"/>
      <c r="G31" s="485"/>
      <c r="H31" s="485"/>
      <c r="I31" s="485"/>
      <c r="J31" s="485"/>
      <c r="K31" s="484"/>
      <c r="L31" s="486"/>
      <c r="M31" s="487"/>
      <c r="N31" s="486"/>
      <c r="O31" s="484"/>
      <c r="P31" s="488"/>
      <c r="Q31" s="489"/>
      <c r="R31" s="489"/>
      <c r="S31" s="490"/>
      <c r="T31" s="491"/>
      <c r="U31" s="599" t="s">
        <v>4</v>
      </c>
      <c r="V31" s="599"/>
      <c r="W31" s="599"/>
      <c r="X31" s="393">
        <f>X30*0.18</f>
        <v>8027.28</v>
      </c>
      <c r="Y31" s="390">
        <f>Y30*0.18</f>
        <v>7958.73</v>
      </c>
      <c r="Z31" s="266"/>
      <c r="AA31" s="266"/>
      <c r="AB31" s="266"/>
      <c r="AC31" s="266"/>
    </row>
    <row r="32" spans="1:29" s="391" customFormat="1" ht="12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169"/>
      <c r="M32" s="65"/>
      <c r="N32" s="202" t="s">
        <v>35</v>
      </c>
      <c r="O32" s="615">
        <f>M33</f>
        <v>43279</v>
      </c>
      <c r="P32" s="616"/>
      <c r="Q32" s="489"/>
      <c r="R32" s="489"/>
      <c r="S32" s="490"/>
      <c r="T32" s="491"/>
      <c r="U32" s="494"/>
      <c r="V32" s="599" t="s">
        <v>0</v>
      </c>
      <c r="W32" s="599"/>
      <c r="X32" s="393">
        <f>X31+X30</f>
        <v>52623.28</v>
      </c>
      <c r="Y32" s="390">
        <v>52173.91</v>
      </c>
      <c r="Z32" s="266">
        <f>Y32-X32</f>
        <v>-449.37</v>
      </c>
      <c r="AA32" s="266"/>
      <c r="AB32" s="266"/>
      <c r="AC32" s="266"/>
    </row>
    <row r="33" spans="1:29" s="391" customFormat="1" ht="12" thickBot="1">
      <c r="A33" s="596" t="str">
        <f>'[2]ΕΞΩΦΥΛΛΟ'!E52</f>
        <v>ΓΡΕΒΕΝΑ</v>
      </c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8"/>
      <c r="M33" s="317">
        <f>ΕΞΩΦΥΛΛΟ!F54</f>
        <v>43279</v>
      </c>
      <c r="N33" s="612" t="s">
        <v>5</v>
      </c>
      <c r="O33" s="613"/>
      <c r="P33" s="614"/>
      <c r="Q33" s="489"/>
      <c r="R33" s="489"/>
      <c r="S33" s="490"/>
      <c r="T33" s="491"/>
      <c r="U33" s="496" t="s">
        <v>1</v>
      </c>
      <c r="V33" s="609" t="s">
        <v>1</v>
      </c>
      <c r="W33" s="609"/>
      <c r="X33" s="393">
        <f>X32*0.15</f>
        <v>7893.49</v>
      </c>
      <c r="Y33" s="390">
        <f>Y32*0.15</f>
        <v>7826.09</v>
      </c>
      <c r="Z33" s="266"/>
      <c r="AA33" s="266"/>
      <c r="AB33" s="266"/>
      <c r="AC33" s="266"/>
    </row>
    <row r="34" spans="1:29" s="391" customFormat="1" ht="12" thickBot="1">
      <c r="A34" s="183" t="s">
        <v>32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398"/>
      <c r="M34" s="81"/>
      <c r="N34" s="612" t="str">
        <f>'[2]ΜΕΣΗ ΑΠΟΣΤΑΣΗ ΑΣ'!N48:P48</f>
        <v>Ο ΔΙΕΥΘΥΝΤΗΣ  ΤΥ</v>
      </c>
      <c r="O34" s="613"/>
      <c r="P34" s="614"/>
      <c r="Q34" s="489"/>
      <c r="R34" s="489"/>
      <c r="S34" s="490"/>
      <c r="T34" s="491"/>
      <c r="U34" s="494"/>
      <c r="V34" s="599" t="s">
        <v>2</v>
      </c>
      <c r="W34" s="599"/>
      <c r="X34" s="393">
        <f>X33+X32</f>
        <v>60516.77</v>
      </c>
      <c r="Y34" s="390">
        <f>Y33+Y32</f>
        <v>60000</v>
      </c>
      <c r="Z34" s="266"/>
      <c r="AA34" s="266"/>
      <c r="AB34" s="266"/>
      <c r="AC34" s="266"/>
    </row>
    <row r="35" spans="1:29" s="391" customFormat="1" ht="12" thickBot="1">
      <c r="A35" s="66"/>
      <c r="B35" s="66"/>
      <c r="C35" s="66"/>
      <c r="D35" s="66"/>
      <c r="E35" s="66"/>
      <c r="F35" s="66"/>
      <c r="G35" s="80"/>
      <c r="H35" s="80"/>
      <c r="I35" s="80"/>
      <c r="J35" s="80"/>
      <c r="K35" s="66"/>
      <c r="L35" s="167"/>
      <c r="M35" s="81"/>
      <c r="N35" s="167"/>
      <c r="O35" s="66"/>
      <c r="P35" s="211"/>
      <c r="Q35" s="489"/>
      <c r="R35" s="489"/>
      <c r="S35" s="490"/>
      <c r="T35" s="491"/>
      <c r="U35" s="599" t="s">
        <v>57</v>
      </c>
      <c r="V35" s="599"/>
      <c r="W35" s="599"/>
      <c r="X35" s="393"/>
      <c r="Y35" s="390"/>
      <c r="Z35" s="266"/>
      <c r="AA35" s="266"/>
      <c r="AB35" s="266"/>
      <c r="AC35" s="266"/>
    </row>
    <row r="36" spans="1:29" s="391" customFormat="1" ht="12" thickBot="1">
      <c r="A36" s="589" t="s">
        <v>56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1"/>
      <c r="N36" s="612" t="str">
        <f>'[2]ΜΕΣΗ ΑΠΟΣΤΑΣΗ ΑΣ'!N50:P50</f>
        <v>ΚΑΡΕΤΣΟΣ ΑΝΑΣΤΑΣΙΟΣ </v>
      </c>
      <c r="O36" s="613"/>
      <c r="P36" s="614"/>
      <c r="Q36" s="489"/>
      <c r="R36" s="489"/>
      <c r="S36" s="490"/>
      <c r="T36" s="491"/>
      <c r="U36" s="494"/>
      <c r="V36" s="599" t="s">
        <v>102</v>
      </c>
      <c r="W36" s="599"/>
      <c r="X36" s="393">
        <f>X35+X34</f>
        <v>60516.77</v>
      </c>
      <c r="Y36" s="390">
        <v>60000</v>
      </c>
      <c r="Z36" s="266">
        <f>Y36-X36</f>
        <v>-516.77</v>
      </c>
      <c r="AA36" s="266"/>
      <c r="AB36" s="266"/>
      <c r="AC36" s="266"/>
    </row>
    <row r="37" spans="1:29" s="391" customFormat="1" ht="12" thickBot="1">
      <c r="A37" s="589" t="s">
        <v>36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1"/>
      <c r="N37" s="606" t="str">
        <f>'[2]ΜΕΣΗ ΑΠΟΣΤΑΣΗ ΑΣ'!N51:P51</f>
        <v>ΜΗΧΑΝΟΛΟΓΟΣ ΜΗΧΑΝΙΚΟΣ</v>
      </c>
      <c r="O37" s="607"/>
      <c r="P37" s="608"/>
      <c r="Q37" s="489"/>
      <c r="R37" s="489"/>
      <c r="S37" s="490"/>
      <c r="T37" s="491"/>
      <c r="U37" s="599" t="s">
        <v>107</v>
      </c>
      <c r="V37" s="599"/>
      <c r="W37" s="599"/>
      <c r="X37" s="393">
        <f>X36*0.24</f>
        <v>14524.02</v>
      </c>
      <c r="Y37" s="390"/>
      <c r="Z37" s="266"/>
      <c r="AA37" s="266"/>
      <c r="AB37" s="266"/>
      <c r="AC37" s="266"/>
    </row>
    <row r="38" spans="1:29" s="391" customFormat="1" ht="12" thickBo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492"/>
      <c r="M38" s="168"/>
      <c r="N38" s="492"/>
      <c r="O38" s="168"/>
      <c r="P38" s="500"/>
      <c r="Q38" s="489"/>
      <c r="R38" s="489"/>
      <c r="S38" s="490"/>
      <c r="T38" s="491"/>
      <c r="U38" s="494"/>
      <c r="V38" s="599" t="s">
        <v>38</v>
      </c>
      <c r="W38" s="599"/>
      <c r="X38" s="394">
        <f>X37+X36</f>
        <v>75040.79</v>
      </c>
      <c r="Y38" s="390"/>
      <c r="Z38" s="266"/>
      <c r="AA38" s="266"/>
      <c r="AB38" s="266"/>
      <c r="AC38" s="266"/>
    </row>
    <row r="39" spans="1:29" s="391" customFormat="1" ht="10.5">
      <c r="A39" s="247"/>
      <c r="B39" s="186"/>
      <c r="C39" s="186"/>
      <c r="D39" s="186"/>
      <c r="E39" s="186"/>
      <c r="F39" s="186"/>
      <c r="G39" s="248"/>
      <c r="H39" s="248"/>
      <c r="I39" s="248"/>
      <c r="J39" s="248"/>
      <c r="K39" s="186"/>
      <c r="L39" s="399"/>
      <c r="N39" s="399"/>
      <c r="Q39" s="388"/>
      <c r="R39" s="389"/>
      <c r="S39" s="389"/>
      <c r="T39" s="389"/>
      <c r="U39" s="388"/>
      <c r="V39" s="388"/>
      <c r="W39" s="388"/>
      <c r="X39" s="392"/>
      <c r="Y39" s="390"/>
      <c r="Z39" s="266"/>
      <c r="AA39" s="266"/>
      <c r="AB39" s="266"/>
      <c r="AC39" s="266"/>
    </row>
    <row r="40" spans="1:29" s="205" customFormat="1" ht="10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225"/>
      <c r="M40" s="238"/>
      <c r="N40" s="225"/>
      <c r="O40" s="61"/>
      <c r="P40" s="212"/>
      <c r="Q40" s="62"/>
      <c r="R40" s="239"/>
      <c r="S40" s="63"/>
      <c r="T40" s="64"/>
      <c r="U40" s="64"/>
      <c r="V40" s="64"/>
      <c r="W40" s="64"/>
      <c r="X40" s="163"/>
      <c r="Y40" s="204"/>
      <c r="Z40" s="64"/>
      <c r="AA40" s="64"/>
      <c r="AB40" s="64"/>
      <c r="AC40" s="64"/>
    </row>
    <row r="41" spans="1:29" s="205" customFormat="1" ht="10.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225"/>
      <c r="M41" s="238"/>
      <c r="N41" s="225"/>
      <c r="O41" s="61"/>
      <c r="P41" s="212"/>
      <c r="Q41" s="62"/>
      <c r="R41" s="239"/>
      <c r="S41" s="63"/>
      <c r="T41" s="64"/>
      <c r="U41" s="64"/>
      <c r="V41" s="64"/>
      <c r="W41" s="64"/>
      <c r="X41" s="163"/>
      <c r="Y41" s="204"/>
      <c r="Z41" s="64"/>
      <c r="AA41" s="64"/>
      <c r="AB41" s="64"/>
      <c r="AC41" s="64"/>
    </row>
    <row r="42" spans="1:29" s="205" customFormat="1" ht="10.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225"/>
      <c r="M42" s="238"/>
      <c r="N42" s="225"/>
      <c r="O42" s="61"/>
      <c r="P42" s="212"/>
      <c r="Q42" s="62"/>
      <c r="R42" s="239"/>
      <c r="S42" s="63"/>
      <c r="T42" s="64"/>
      <c r="U42" s="64"/>
      <c r="V42" s="64"/>
      <c r="W42" s="64"/>
      <c r="X42" s="163"/>
      <c r="Y42" s="204"/>
      <c r="Z42" s="64"/>
      <c r="AA42" s="64"/>
      <c r="AB42" s="64"/>
      <c r="AC42" s="64"/>
    </row>
    <row r="43" spans="1:29" s="205" customFormat="1" ht="10.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225"/>
      <c r="M43" s="238"/>
      <c r="N43" s="225"/>
      <c r="O43" s="61"/>
      <c r="P43" s="212"/>
      <c r="Q43" s="62"/>
      <c r="R43" s="239"/>
      <c r="S43" s="63"/>
      <c r="T43" s="64"/>
      <c r="U43" s="64"/>
      <c r="V43" s="64"/>
      <c r="W43" s="64"/>
      <c r="X43" s="163"/>
      <c r="Y43" s="204"/>
      <c r="Z43" s="64"/>
      <c r="AA43" s="64"/>
      <c r="AB43" s="64"/>
      <c r="AC43" s="64"/>
    </row>
    <row r="44" spans="1:29" s="205" customFormat="1" ht="10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225"/>
      <c r="M44" s="238"/>
      <c r="N44" s="225"/>
      <c r="O44" s="61"/>
      <c r="P44" s="212"/>
      <c r="Q44" s="62"/>
      <c r="R44" s="239"/>
      <c r="S44" s="63"/>
      <c r="T44" s="64"/>
      <c r="U44" s="64"/>
      <c r="V44" s="64"/>
      <c r="W44" s="64"/>
      <c r="X44" s="163"/>
      <c r="Y44" s="204"/>
      <c r="Z44" s="64"/>
      <c r="AA44" s="64"/>
      <c r="AB44" s="64"/>
      <c r="AC44" s="64"/>
    </row>
    <row r="45" spans="1:29" s="205" customFormat="1" ht="10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225"/>
      <c r="M45" s="238"/>
      <c r="N45" s="225"/>
      <c r="O45" s="61"/>
      <c r="P45" s="212"/>
      <c r="Q45" s="62"/>
      <c r="R45" s="239"/>
      <c r="S45" s="63"/>
      <c r="T45" s="64"/>
      <c r="U45" s="64"/>
      <c r="V45" s="64"/>
      <c r="W45" s="64"/>
      <c r="X45" s="163"/>
      <c r="Y45" s="204"/>
      <c r="Z45" s="64"/>
      <c r="AA45" s="64"/>
      <c r="AB45" s="64"/>
      <c r="AC45" s="64"/>
    </row>
    <row r="46" spans="1:29" s="205" customFormat="1" ht="10.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225"/>
      <c r="M46" s="238"/>
      <c r="N46" s="225"/>
      <c r="O46" s="61"/>
      <c r="P46" s="212"/>
      <c r="Q46" s="62"/>
      <c r="R46" s="239"/>
      <c r="S46" s="63"/>
      <c r="T46" s="64"/>
      <c r="U46" s="64"/>
      <c r="V46" s="64"/>
      <c r="W46" s="64"/>
      <c r="X46" s="163"/>
      <c r="Y46" s="204"/>
      <c r="Z46" s="64"/>
      <c r="AA46" s="64"/>
      <c r="AB46" s="64"/>
      <c r="AC46" s="64"/>
    </row>
    <row r="47" spans="1:29" s="205" customFormat="1" ht="10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225"/>
      <c r="M47" s="238"/>
      <c r="N47" s="225"/>
      <c r="O47" s="61"/>
      <c r="P47" s="212"/>
      <c r="Q47" s="62"/>
      <c r="R47" s="239"/>
      <c r="S47" s="63"/>
      <c r="T47" s="64"/>
      <c r="U47" s="64"/>
      <c r="V47" s="64"/>
      <c r="W47" s="64"/>
      <c r="X47" s="163"/>
      <c r="Y47" s="204"/>
      <c r="Z47" s="64"/>
      <c r="AA47" s="64"/>
      <c r="AB47" s="64"/>
      <c r="AC47" s="64"/>
    </row>
    <row r="48" spans="1:29" s="205" customFormat="1" ht="10.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225"/>
      <c r="M48" s="238"/>
      <c r="N48" s="225"/>
      <c r="O48" s="61"/>
      <c r="P48" s="212"/>
      <c r="Q48" s="62"/>
      <c r="R48" s="239"/>
      <c r="S48" s="63"/>
      <c r="T48" s="64"/>
      <c r="U48" s="64"/>
      <c r="V48" s="64"/>
      <c r="W48" s="64"/>
      <c r="X48" s="163"/>
      <c r="Y48" s="204"/>
      <c r="Z48" s="64"/>
      <c r="AA48" s="64"/>
      <c r="AB48" s="64"/>
      <c r="AC48" s="64"/>
    </row>
    <row r="49" spans="1:29" s="205" customFormat="1" ht="10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225"/>
      <c r="M49" s="238"/>
      <c r="N49" s="225"/>
      <c r="O49" s="61"/>
      <c r="P49" s="212"/>
      <c r="Q49" s="62"/>
      <c r="R49" s="239"/>
      <c r="S49" s="63"/>
      <c r="T49" s="64"/>
      <c r="U49" s="64"/>
      <c r="V49" s="64"/>
      <c r="W49" s="64"/>
      <c r="X49" s="163"/>
      <c r="Y49" s="204"/>
      <c r="Z49" s="64"/>
      <c r="AA49" s="64"/>
      <c r="AB49" s="64"/>
      <c r="AC49" s="64"/>
    </row>
    <row r="50" spans="1:29" s="205" customFormat="1" ht="10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225"/>
      <c r="M50" s="238"/>
      <c r="N50" s="225"/>
      <c r="O50" s="61"/>
      <c r="P50" s="212"/>
      <c r="Q50" s="62"/>
      <c r="R50" s="239"/>
      <c r="S50" s="63"/>
      <c r="T50" s="64"/>
      <c r="U50" s="64"/>
      <c r="V50" s="64"/>
      <c r="W50" s="64"/>
      <c r="X50" s="163"/>
      <c r="Y50" s="204"/>
      <c r="Z50" s="64"/>
      <c r="AA50" s="64"/>
      <c r="AB50" s="64"/>
      <c r="AC50" s="64"/>
    </row>
    <row r="51" spans="1:29" s="205" customFormat="1" ht="10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25"/>
      <c r="M51" s="238"/>
      <c r="N51" s="225"/>
      <c r="O51" s="61"/>
      <c r="P51" s="212"/>
      <c r="Q51" s="62"/>
      <c r="R51" s="239"/>
      <c r="S51" s="63"/>
      <c r="T51" s="64"/>
      <c r="U51" s="64"/>
      <c r="V51" s="64"/>
      <c r="W51" s="64"/>
      <c r="X51" s="163"/>
      <c r="Y51" s="204"/>
      <c r="Z51" s="64"/>
      <c r="AA51" s="64"/>
      <c r="AB51" s="64"/>
      <c r="AC51" s="64"/>
    </row>
    <row r="52" spans="1:29" s="205" customFormat="1" ht="10.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225"/>
      <c r="M52" s="238"/>
      <c r="N52" s="225"/>
      <c r="O52" s="61"/>
      <c r="P52" s="212"/>
      <c r="Q52" s="62"/>
      <c r="R52" s="239"/>
      <c r="S52" s="63"/>
      <c r="T52" s="64"/>
      <c r="U52" s="64"/>
      <c r="V52" s="64"/>
      <c r="W52" s="64"/>
      <c r="X52" s="163"/>
      <c r="Y52" s="204"/>
      <c r="Z52" s="64"/>
      <c r="AA52" s="64"/>
      <c r="AB52" s="64"/>
      <c r="AC52" s="64"/>
    </row>
    <row r="53" spans="1:29" s="217" customFormat="1" ht="11.2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35"/>
      <c r="M53" s="224"/>
      <c r="N53" s="235"/>
      <c r="O53" s="223"/>
      <c r="P53" s="226"/>
      <c r="Q53" s="227"/>
      <c r="R53" s="228"/>
      <c r="S53" s="229"/>
      <c r="T53" s="216"/>
      <c r="U53" s="216"/>
      <c r="V53" s="216"/>
      <c r="W53" s="216"/>
      <c r="X53" s="230"/>
      <c r="Y53" s="234"/>
      <c r="Z53" s="216"/>
      <c r="AA53" s="216"/>
      <c r="AB53" s="216"/>
      <c r="AC53" s="216"/>
    </row>
    <row r="54" spans="1:29" s="217" customFormat="1" ht="11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35"/>
      <c r="M54" s="224"/>
      <c r="N54" s="235"/>
      <c r="O54" s="223"/>
      <c r="P54" s="226"/>
      <c r="Q54" s="227"/>
      <c r="R54" s="228"/>
      <c r="S54" s="229"/>
      <c r="T54" s="216"/>
      <c r="U54" s="216"/>
      <c r="V54" s="216"/>
      <c r="W54" s="216"/>
      <c r="X54" s="230"/>
      <c r="Y54" s="234"/>
      <c r="Z54" s="216"/>
      <c r="AA54" s="216"/>
      <c r="AB54" s="216"/>
      <c r="AC54" s="216"/>
    </row>
    <row r="55" spans="1:29" s="217" customFormat="1" ht="11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35"/>
      <c r="M55" s="224"/>
      <c r="N55" s="235"/>
      <c r="O55" s="223"/>
      <c r="P55" s="226"/>
      <c r="Q55" s="227"/>
      <c r="R55" s="228"/>
      <c r="S55" s="229"/>
      <c r="T55" s="216"/>
      <c r="U55" s="216"/>
      <c r="V55" s="216"/>
      <c r="W55" s="216"/>
      <c r="X55" s="230"/>
      <c r="Y55" s="234"/>
      <c r="Z55" s="216"/>
      <c r="AA55" s="216"/>
      <c r="AB55" s="216"/>
      <c r="AC55" s="216"/>
    </row>
    <row r="56" spans="1:29" s="217" customFormat="1" ht="11.2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35"/>
      <c r="M56" s="224"/>
      <c r="N56" s="235"/>
      <c r="O56" s="223"/>
      <c r="P56" s="226"/>
      <c r="Q56" s="227"/>
      <c r="R56" s="228"/>
      <c r="S56" s="229"/>
      <c r="T56" s="216"/>
      <c r="U56" s="216"/>
      <c r="V56" s="216"/>
      <c r="W56" s="216"/>
      <c r="X56" s="230"/>
      <c r="Y56" s="234"/>
      <c r="Z56" s="216"/>
      <c r="AA56" s="216"/>
      <c r="AB56" s="216"/>
      <c r="AC56" s="216"/>
    </row>
    <row r="57" spans="1:29" s="217" customFormat="1" ht="11.2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35"/>
      <c r="M57" s="224"/>
      <c r="N57" s="235"/>
      <c r="O57" s="223"/>
      <c r="P57" s="226"/>
      <c r="Q57" s="227"/>
      <c r="R57" s="228"/>
      <c r="S57" s="229"/>
      <c r="T57" s="216"/>
      <c r="U57" s="216"/>
      <c r="V57" s="216"/>
      <c r="W57" s="216"/>
      <c r="X57" s="230"/>
      <c r="Y57" s="234"/>
      <c r="Z57" s="216"/>
      <c r="AA57" s="216"/>
      <c r="AB57" s="216"/>
      <c r="AC57" s="216"/>
    </row>
    <row r="58" spans="1:29" s="217" customFormat="1" ht="11.2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35"/>
      <c r="M58" s="224"/>
      <c r="N58" s="235"/>
      <c r="O58" s="223"/>
      <c r="P58" s="226"/>
      <c r="Q58" s="227"/>
      <c r="R58" s="228"/>
      <c r="S58" s="229"/>
      <c r="T58" s="216"/>
      <c r="U58" s="216"/>
      <c r="V58" s="216"/>
      <c r="W58" s="216"/>
      <c r="X58" s="230"/>
      <c r="Y58" s="234"/>
      <c r="Z58" s="216"/>
      <c r="AA58" s="216"/>
      <c r="AB58" s="216"/>
      <c r="AC58" s="216"/>
    </row>
    <row r="59" spans="1:29" s="217" customFormat="1" ht="11.2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35"/>
      <c r="M59" s="224"/>
      <c r="N59" s="235"/>
      <c r="O59" s="223"/>
      <c r="P59" s="226"/>
      <c r="Q59" s="227"/>
      <c r="R59" s="228"/>
      <c r="S59" s="229"/>
      <c r="T59" s="216"/>
      <c r="U59" s="216"/>
      <c r="V59" s="216"/>
      <c r="W59" s="216"/>
      <c r="X59" s="230"/>
      <c r="Y59" s="234"/>
      <c r="Z59" s="216"/>
      <c r="AA59" s="216"/>
      <c r="AB59" s="216"/>
      <c r="AC59" s="216"/>
    </row>
    <row r="60" spans="1:29" s="217" customFormat="1" ht="11.2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35"/>
      <c r="M60" s="224"/>
      <c r="N60" s="235"/>
      <c r="O60" s="223"/>
      <c r="P60" s="226"/>
      <c r="Q60" s="227"/>
      <c r="R60" s="228"/>
      <c r="S60" s="229"/>
      <c r="T60" s="216"/>
      <c r="U60" s="216"/>
      <c r="V60" s="216"/>
      <c r="W60" s="216"/>
      <c r="X60" s="230"/>
      <c r="Y60" s="234"/>
      <c r="Z60" s="216"/>
      <c r="AA60" s="216"/>
      <c r="AB60" s="216"/>
      <c r="AC60" s="216"/>
    </row>
    <row r="61" spans="1:29" s="217" customFormat="1" ht="11.2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35"/>
      <c r="M61" s="224"/>
      <c r="N61" s="235"/>
      <c r="O61" s="223"/>
      <c r="P61" s="226"/>
      <c r="Q61" s="227"/>
      <c r="R61" s="228"/>
      <c r="S61" s="229"/>
      <c r="T61" s="216"/>
      <c r="U61" s="216"/>
      <c r="V61" s="216"/>
      <c r="W61" s="216"/>
      <c r="X61" s="230"/>
      <c r="Y61" s="234"/>
      <c r="Z61" s="216"/>
      <c r="AA61" s="216"/>
      <c r="AB61" s="216"/>
      <c r="AC61" s="216"/>
    </row>
  </sheetData>
  <autoFilter ref="A11:X39"/>
  <mergeCells count="29">
    <mergeCell ref="N1:P1"/>
    <mergeCell ref="M7:O7"/>
    <mergeCell ref="P7:V7"/>
    <mergeCell ref="O5:W5"/>
    <mergeCell ref="O4:X4"/>
    <mergeCell ref="A37:M37"/>
    <mergeCell ref="A9:A10"/>
    <mergeCell ref="L9:L10"/>
    <mergeCell ref="M9:M10"/>
    <mergeCell ref="A36:M36"/>
    <mergeCell ref="A33:L33"/>
    <mergeCell ref="V38:W38"/>
    <mergeCell ref="W9:X9"/>
    <mergeCell ref="U37:W37"/>
    <mergeCell ref="V9:V10"/>
    <mergeCell ref="U31:W31"/>
    <mergeCell ref="O30:V30"/>
    <mergeCell ref="P9:P10"/>
    <mergeCell ref="O9:O10"/>
    <mergeCell ref="U35:W35"/>
    <mergeCell ref="N37:P37"/>
    <mergeCell ref="V32:W32"/>
    <mergeCell ref="V33:W33"/>
    <mergeCell ref="O32:P32"/>
    <mergeCell ref="N34:P34"/>
    <mergeCell ref="N36:P36"/>
    <mergeCell ref="V34:W34"/>
    <mergeCell ref="N33:P33"/>
    <mergeCell ref="V36:W36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8"/>
  <sheetViews>
    <sheetView showZeros="0" workbookViewId="0" topLeftCell="A1">
      <selection activeCell="AD37" sqref="AD37:AK39"/>
    </sheetView>
  </sheetViews>
  <sheetFormatPr defaultColWidth="9.00390625" defaultRowHeight="12.75"/>
  <cols>
    <col min="1" max="1" width="2.625" style="218" customWidth="1"/>
    <col min="2" max="10" width="6.875" style="218" hidden="1" customWidth="1"/>
    <col min="11" max="11" width="10.00390625" style="218" hidden="1" customWidth="1"/>
    <col min="12" max="12" width="6.00390625" style="236" customWidth="1"/>
    <col min="13" max="13" width="37.875" style="219" customWidth="1"/>
    <col min="14" max="14" width="7.75390625" style="236" customWidth="1"/>
    <col min="15" max="15" width="3.875" style="218" customWidth="1"/>
    <col min="16" max="16" width="7.125" style="226" customWidth="1"/>
    <col min="17" max="17" width="13.25390625" style="220" hidden="1" customWidth="1"/>
    <col min="18" max="18" width="13.00390625" style="221" hidden="1" customWidth="1"/>
    <col min="19" max="19" width="14.25390625" style="222" hidden="1" customWidth="1"/>
    <col min="20" max="20" width="13.375" style="213" hidden="1" customWidth="1"/>
    <col min="21" max="21" width="1.25" style="213" hidden="1" customWidth="1"/>
    <col min="22" max="22" width="8.375" style="216" customWidth="1"/>
    <col min="23" max="23" width="10.375" style="213" customWidth="1"/>
    <col min="24" max="24" width="9.75390625" style="231" customWidth="1"/>
    <col min="25" max="25" width="8.875" style="214" customWidth="1"/>
    <col min="26" max="26" width="8.75390625" style="213" customWidth="1"/>
    <col min="27" max="29" width="8.00390625" style="213" customWidth="1"/>
    <col min="30" max="16384" width="8.00390625" style="168" customWidth="1"/>
  </cols>
  <sheetData>
    <row r="1" spans="1:24" ht="12.75" customHeight="1">
      <c r="A1" s="44" t="s">
        <v>3</v>
      </c>
      <c r="B1" s="45"/>
      <c r="C1" s="45"/>
      <c r="D1" s="46"/>
      <c r="E1" s="46"/>
      <c r="F1" s="45" t="s">
        <v>27</v>
      </c>
      <c r="G1" s="45"/>
      <c r="H1" s="45" t="str">
        <f>'[1]τεχν. εκθεση'!G1</f>
        <v>Θ. ΖΙΑΚΑ</v>
      </c>
      <c r="I1" s="45"/>
      <c r="J1" s="47"/>
      <c r="K1" s="47"/>
      <c r="L1" s="177"/>
      <c r="M1" s="48"/>
      <c r="N1" s="575" t="s">
        <v>25</v>
      </c>
      <c r="O1" s="576"/>
      <c r="P1" s="577"/>
      <c r="Q1" s="50"/>
      <c r="R1" s="51"/>
      <c r="S1" s="52"/>
      <c r="T1" s="53"/>
      <c r="U1" s="53"/>
      <c r="V1" s="206" t="s">
        <v>58</v>
      </c>
      <c r="W1" s="53"/>
      <c r="X1" s="69"/>
    </row>
    <row r="2" spans="1:29" s="215" customFormat="1" ht="12.75" customHeight="1">
      <c r="A2" s="54" t="s">
        <v>33</v>
      </c>
      <c r="B2" s="45"/>
      <c r="C2" s="45"/>
      <c r="D2" s="46"/>
      <c r="E2" s="46"/>
      <c r="F2" s="46" t="s">
        <v>6</v>
      </c>
      <c r="G2" s="55" t="str">
        <f>'[1]τεχν. εκθεση'!G2</f>
        <v>ΑΠΟΚΑΤΑΣΤΑΣΗ  ΟΔΙΚΟΥ ΔΙΚΤΥΟΥ</v>
      </c>
      <c r="H2" s="55"/>
      <c r="I2" s="55"/>
      <c r="J2" s="49"/>
      <c r="K2" s="49"/>
      <c r="L2" s="177"/>
      <c r="M2" s="48"/>
      <c r="N2" s="177"/>
      <c r="O2" s="49"/>
      <c r="P2" s="208"/>
      <c r="Q2" s="50"/>
      <c r="R2" s="179"/>
      <c r="S2" s="52"/>
      <c r="T2" s="56"/>
      <c r="U2" s="56"/>
      <c r="V2" s="207"/>
      <c r="W2" s="56"/>
      <c r="X2" s="69"/>
      <c r="Y2" s="214"/>
      <c r="Z2" s="214"/>
      <c r="AA2" s="214"/>
      <c r="AB2" s="214"/>
      <c r="AC2" s="214"/>
    </row>
    <row r="3" spans="1:29" s="215" customFormat="1" ht="12.75" customHeight="1">
      <c r="A3" s="54" t="s">
        <v>28</v>
      </c>
      <c r="B3" s="45"/>
      <c r="C3" s="45"/>
      <c r="D3" s="46"/>
      <c r="E3" s="46"/>
      <c r="F3" s="46"/>
      <c r="G3" s="55"/>
      <c r="H3" s="55"/>
      <c r="I3" s="55"/>
      <c r="J3" s="47"/>
      <c r="K3" s="47"/>
      <c r="L3" s="177"/>
      <c r="M3" s="48"/>
      <c r="N3" s="177"/>
      <c r="O3" s="180"/>
      <c r="P3" s="209"/>
      <c r="Q3" s="178"/>
      <c r="R3" s="179"/>
      <c r="S3" s="52"/>
      <c r="T3" s="56"/>
      <c r="U3" s="56"/>
      <c r="V3" s="207"/>
      <c r="W3" s="69"/>
      <c r="X3" s="69"/>
      <c r="Y3" s="214"/>
      <c r="Z3" s="214"/>
      <c r="AA3" s="214"/>
      <c r="AB3" s="214"/>
      <c r="AC3" s="214"/>
    </row>
    <row r="4" spans="1:29" s="215" customFormat="1" ht="13.5" customHeight="1">
      <c r="A4" s="57" t="s">
        <v>29</v>
      </c>
      <c r="B4" s="45"/>
      <c r="C4" s="45"/>
      <c r="D4" s="58"/>
      <c r="E4" s="58"/>
      <c r="F4" s="58"/>
      <c r="G4" s="58"/>
      <c r="H4" s="58"/>
      <c r="I4" s="58"/>
      <c r="J4" s="47"/>
      <c r="K4" s="47"/>
      <c r="L4" s="177"/>
      <c r="M4" s="49"/>
      <c r="N4" s="165" t="s">
        <v>30</v>
      </c>
      <c r="O4" s="583" t="str">
        <f>προμετρηση!G1</f>
        <v>ΑΠΟΚΑΤΑΣΤΑΣΗ ΚΑΘΙΖΗΣΕΩΝ ΚΑΤΑΠΤΩ-</v>
      </c>
      <c r="P4" s="584"/>
      <c r="Q4" s="584"/>
      <c r="R4" s="584"/>
      <c r="S4" s="584"/>
      <c r="T4" s="584"/>
      <c r="U4" s="584"/>
      <c r="V4" s="584"/>
      <c r="W4" s="584"/>
      <c r="X4" s="585"/>
      <c r="Y4" s="214"/>
      <c r="Z4" s="214"/>
      <c r="AA4" s="214"/>
      <c r="AB4" s="214"/>
      <c r="AC4" s="214"/>
    </row>
    <row r="5" spans="1:29" s="215" customFormat="1" ht="13.5" customHeight="1">
      <c r="A5" s="44"/>
      <c r="B5" s="45"/>
      <c r="C5" s="45"/>
      <c r="D5" s="46"/>
      <c r="E5" s="46"/>
      <c r="F5" s="46"/>
      <c r="G5" s="46"/>
      <c r="H5" s="46"/>
      <c r="I5" s="46"/>
      <c r="J5" s="47"/>
      <c r="K5" s="47"/>
      <c r="L5" s="177"/>
      <c r="M5" s="48"/>
      <c r="N5" s="177"/>
      <c r="O5" s="586" t="str">
        <f>προμετρηση!G2</f>
        <v>ΣΕΩΝ ΟΔΩΝ ΤΟΥ ΔΗΜΟΥ (ΕΤΟΥΣ 2018)</v>
      </c>
      <c r="P5" s="587"/>
      <c r="Q5" s="587"/>
      <c r="R5" s="587"/>
      <c r="S5" s="587"/>
      <c r="T5" s="587"/>
      <c r="U5" s="587"/>
      <c r="V5" s="587"/>
      <c r="W5" s="587"/>
      <c r="X5" s="271"/>
      <c r="Y5" s="214"/>
      <c r="Z5" s="214"/>
      <c r="AA5" s="214"/>
      <c r="AB5" s="214"/>
      <c r="AC5" s="214"/>
    </row>
    <row r="6" spans="1:29" s="215" customFormat="1" ht="13.5" customHeight="1" thickBot="1">
      <c r="A6" s="49" t="s">
        <v>34</v>
      </c>
      <c r="B6" s="45"/>
      <c r="C6" s="45"/>
      <c r="D6" s="46"/>
      <c r="E6" s="46"/>
      <c r="F6" s="46"/>
      <c r="G6" s="46"/>
      <c r="H6" s="46"/>
      <c r="I6" s="46"/>
      <c r="J6" s="47"/>
      <c r="K6" s="47"/>
      <c r="L6" s="177"/>
      <c r="M6" s="237" t="str">
        <f>'ΕΞΩΦΥ ΣΩΣ'!C8</f>
        <v>78/2018</v>
      </c>
      <c r="N6" s="177"/>
      <c r="O6" s="268">
        <f>προμετρηση!G3</f>
        <v>0</v>
      </c>
      <c r="P6" s="269"/>
      <c r="Q6" s="269"/>
      <c r="R6" s="269"/>
      <c r="S6" s="269"/>
      <c r="T6" s="269"/>
      <c r="U6" s="269"/>
      <c r="V6" s="269"/>
      <c r="W6" s="270"/>
      <c r="X6" s="56"/>
      <c r="Y6" s="214"/>
      <c r="Z6" s="214"/>
      <c r="AA6" s="214"/>
      <c r="AB6" s="214"/>
      <c r="AC6" s="214"/>
    </row>
    <row r="7" spans="1:29" s="215" customFormat="1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77"/>
      <c r="M7" s="578" t="s">
        <v>126</v>
      </c>
      <c r="N7" s="579"/>
      <c r="O7" s="579"/>
      <c r="P7" s="580">
        <f>X45</f>
        <v>81539.11</v>
      </c>
      <c r="Q7" s="581"/>
      <c r="R7" s="581"/>
      <c r="S7" s="581"/>
      <c r="T7" s="581"/>
      <c r="U7" s="581"/>
      <c r="V7" s="582"/>
      <c r="W7" s="232"/>
      <c r="X7" s="69"/>
      <c r="Y7" s="214"/>
      <c r="Z7" s="214"/>
      <c r="AA7" s="214"/>
      <c r="AB7" s="214"/>
      <c r="AC7" s="214"/>
    </row>
    <row r="8" spans="1:24" ht="12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397"/>
      <c r="M8" s="189"/>
      <c r="N8" s="233"/>
      <c r="O8" s="190"/>
      <c r="P8" s="210"/>
      <c r="Q8" s="191"/>
      <c r="R8" s="192"/>
      <c r="S8" s="193" t="s">
        <v>50</v>
      </c>
      <c r="T8" s="194"/>
      <c r="U8" s="194"/>
      <c r="V8" s="194"/>
      <c r="W8" s="60"/>
      <c r="X8" s="162"/>
    </row>
    <row r="9" spans="1:29" s="65" customFormat="1" ht="12.75" customHeight="1">
      <c r="A9" s="592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594" t="s">
        <v>39</v>
      </c>
      <c r="M9" s="594" t="s">
        <v>40</v>
      </c>
      <c r="N9" s="164" t="s">
        <v>41</v>
      </c>
      <c r="O9" s="594" t="s">
        <v>31</v>
      </c>
      <c r="P9" s="600" t="s">
        <v>45</v>
      </c>
      <c r="Q9" s="195" t="s">
        <v>43</v>
      </c>
      <c r="R9" s="196" t="s">
        <v>44</v>
      </c>
      <c r="S9" s="82"/>
      <c r="T9" s="197" t="s">
        <v>43</v>
      </c>
      <c r="U9" s="198" t="s">
        <v>44</v>
      </c>
      <c r="V9" s="602" t="s">
        <v>42</v>
      </c>
      <c r="W9" s="600" t="s">
        <v>44</v>
      </c>
      <c r="X9" s="601"/>
      <c r="Y9" s="181"/>
      <c r="Z9" s="68"/>
      <c r="AA9" s="68"/>
      <c r="AB9" s="68"/>
      <c r="AC9" s="68"/>
    </row>
    <row r="10" spans="1:29" s="65" customFormat="1" ht="19.5" customHeight="1" thickBot="1">
      <c r="A10" s="59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595"/>
      <c r="M10" s="595"/>
      <c r="N10" s="166" t="s">
        <v>46</v>
      </c>
      <c r="O10" s="595"/>
      <c r="P10" s="595"/>
      <c r="Q10" s="199" t="s">
        <v>47</v>
      </c>
      <c r="R10" s="200" t="s">
        <v>48</v>
      </c>
      <c r="S10" s="83" t="s">
        <v>49</v>
      </c>
      <c r="T10" s="84" t="s">
        <v>47</v>
      </c>
      <c r="U10" s="201" t="s">
        <v>48</v>
      </c>
      <c r="V10" s="603"/>
      <c r="W10" s="84" t="s">
        <v>48</v>
      </c>
      <c r="X10" s="85" t="s">
        <v>49</v>
      </c>
      <c r="Y10" s="181"/>
      <c r="Z10" s="68"/>
      <c r="AA10" s="68"/>
      <c r="AB10" s="68"/>
      <c r="AC10" s="68"/>
    </row>
    <row r="11" spans="1:29" s="205" customFormat="1" ht="11.25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396"/>
      <c r="M11" s="395"/>
      <c r="N11" s="396"/>
      <c r="O11" s="429"/>
      <c r="P11" s="430"/>
      <c r="Q11" s="430"/>
      <c r="R11" s="431"/>
      <c r="S11" s="432"/>
      <c r="T11" s="433"/>
      <c r="U11" s="433"/>
      <c r="V11" s="433"/>
      <c r="W11" s="433"/>
      <c r="X11" s="434"/>
      <c r="Y11" s="204"/>
      <c r="Z11" s="64"/>
      <c r="AA11" s="64"/>
      <c r="AB11" s="64"/>
      <c r="AC11" s="64"/>
    </row>
    <row r="12" spans="1:29" s="441" customFormat="1" ht="21" customHeight="1">
      <c r="A12" s="501"/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3"/>
      <c r="M12" s="504" t="s">
        <v>194</v>
      </c>
      <c r="N12" s="505"/>
      <c r="O12" s="505"/>
      <c r="P12" s="506"/>
      <c r="Q12" s="506"/>
      <c r="R12" s="507"/>
      <c r="S12" s="508"/>
      <c r="T12" s="509"/>
      <c r="U12" s="509"/>
      <c r="V12" s="509"/>
      <c r="W12" s="509"/>
      <c r="X12" s="510"/>
      <c r="Y12" s="443"/>
      <c r="Z12" s="444"/>
      <c r="AA12" s="444"/>
      <c r="AB12" s="444"/>
      <c r="AC12" s="444"/>
    </row>
    <row r="13" spans="1:29" s="441" customFormat="1" ht="21" customHeight="1">
      <c r="A13" s="458">
        <v>1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6" t="s">
        <v>173</v>
      </c>
      <c r="M13" s="447" t="s">
        <v>174</v>
      </c>
      <c r="N13" s="448" t="s">
        <v>175</v>
      </c>
      <c r="O13" s="446" t="s">
        <v>108</v>
      </c>
      <c r="P13" s="267">
        <f>AC13</f>
        <v>0.89</v>
      </c>
      <c r="Q13" s="450"/>
      <c r="R13" s="451"/>
      <c r="S13" s="445"/>
      <c r="T13" s="449"/>
      <c r="U13" s="449"/>
      <c r="V13" s="449">
        <v>4000</v>
      </c>
      <c r="W13" s="449">
        <f>V13*P13</f>
        <v>3560</v>
      </c>
      <c r="X13" s="459"/>
      <c r="Y13" s="443"/>
      <c r="Z13" s="404">
        <v>0.7</v>
      </c>
      <c r="AA13" s="444">
        <v>0.19</v>
      </c>
      <c r="AB13" s="444">
        <v>1</v>
      </c>
      <c r="AC13" s="444">
        <f>AA13+Z13</f>
        <v>0.89</v>
      </c>
    </row>
    <row r="14" spans="1:29" s="441" customFormat="1" ht="21" customHeight="1">
      <c r="A14" s="458">
        <v>2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6" t="s">
        <v>176</v>
      </c>
      <c r="M14" s="447" t="s">
        <v>177</v>
      </c>
      <c r="N14" s="448" t="s">
        <v>178</v>
      </c>
      <c r="O14" s="446" t="s">
        <v>106</v>
      </c>
      <c r="P14" s="440">
        <v>0.65</v>
      </c>
      <c r="Q14" s="450"/>
      <c r="R14" s="451"/>
      <c r="S14" s="445"/>
      <c r="T14" s="449"/>
      <c r="U14" s="449"/>
      <c r="V14" s="449">
        <v>200</v>
      </c>
      <c r="W14" s="449">
        <f aca="true" t="shared" si="0" ref="W14:W20">V14*P14</f>
        <v>130</v>
      </c>
      <c r="X14" s="459"/>
      <c r="Y14" s="443"/>
      <c r="Z14" s="444"/>
      <c r="AA14" s="444"/>
      <c r="AB14" s="444"/>
      <c r="AC14" s="444"/>
    </row>
    <row r="15" spans="1:29" s="441" customFormat="1" ht="21" customHeight="1">
      <c r="A15" s="458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8" t="s">
        <v>138</v>
      </c>
      <c r="M15" s="447" t="s">
        <v>139</v>
      </c>
      <c r="N15" s="453"/>
      <c r="O15" s="454"/>
      <c r="P15" s="438"/>
      <c r="Q15" s="450"/>
      <c r="R15" s="451"/>
      <c r="S15" s="445"/>
      <c r="T15" s="449"/>
      <c r="U15" s="449"/>
      <c r="V15" s="449"/>
      <c r="W15" s="449">
        <f t="shared" si="0"/>
        <v>0</v>
      </c>
      <c r="X15" s="459"/>
      <c r="Y15" s="443"/>
      <c r="Z15" s="444"/>
      <c r="AA15" s="444"/>
      <c r="AB15" s="444"/>
      <c r="AC15" s="444"/>
    </row>
    <row r="16" spans="1:29" s="441" customFormat="1" ht="21" customHeight="1">
      <c r="A16" s="458">
        <v>3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8" t="s">
        <v>140</v>
      </c>
      <c r="M16" s="447" t="s">
        <v>141</v>
      </c>
      <c r="N16" s="448" t="s">
        <v>142</v>
      </c>
      <c r="O16" s="446" t="s">
        <v>108</v>
      </c>
      <c r="P16" s="267">
        <f>AC16</f>
        <v>3.23</v>
      </c>
      <c r="Q16" s="449"/>
      <c r="R16" s="456"/>
      <c r="S16" s="449"/>
      <c r="T16" s="449"/>
      <c r="U16" s="449"/>
      <c r="V16" s="449">
        <v>350</v>
      </c>
      <c r="W16" s="449">
        <f t="shared" si="0"/>
        <v>1130.5</v>
      </c>
      <c r="X16" s="459"/>
      <c r="Y16" s="443"/>
      <c r="Z16" s="444"/>
      <c r="AA16" s="444">
        <v>0.19</v>
      </c>
      <c r="AB16" s="444">
        <v>17</v>
      </c>
      <c r="AC16" s="444">
        <f>AB16*AA16</f>
        <v>3.23</v>
      </c>
    </row>
    <row r="17" spans="1:29" s="441" customFormat="1" ht="21" customHeight="1">
      <c r="A17" s="458">
        <v>4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8" t="s">
        <v>143</v>
      </c>
      <c r="M17" s="447" t="s">
        <v>144</v>
      </c>
      <c r="N17" s="448" t="s">
        <v>145</v>
      </c>
      <c r="O17" s="446" t="s">
        <v>185</v>
      </c>
      <c r="P17" s="267">
        <v>1.05</v>
      </c>
      <c r="Q17" s="449"/>
      <c r="R17" s="456"/>
      <c r="S17" s="449"/>
      <c r="T17" s="449"/>
      <c r="U17" s="449"/>
      <c r="V17" s="457">
        <f>V16</f>
        <v>350</v>
      </c>
      <c r="W17" s="449">
        <f t="shared" si="0"/>
        <v>367.5</v>
      </c>
      <c r="X17" s="459"/>
      <c r="Y17" s="443"/>
      <c r="Z17" s="444"/>
      <c r="AA17" s="444"/>
      <c r="AB17" s="444"/>
      <c r="AC17" s="444"/>
    </row>
    <row r="18" spans="1:29" s="441" customFormat="1" ht="21" customHeight="1">
      <c r="A18" s="458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8"/>
      <c r="M18" s="511" t="s">
        <v>182</v>
      </c>
      <c r="N18" s="448"/>
      <c r="O18" s="446"/>
      <c r="P18" s="267"/>
      <c r="Q18" s="449"/>
      <c r="R18" s="456"/>
      <c r="S18" s="449"/>
      <c r="T18" s="449"/>
      <c r="U18" s="449"/>
      <c r="V18" s="449"/>
      <c r="W18" s="468">
        <f>SUM(W13:W17)</f>
        <v>5188</v>
      </c>
      <c r="X18" s="460">
        <f>W18</f>
        <v>5188</v>
      </c>
      <c r="Y18" s="443"/>
      <c r="Z18" s="444"/>
      <c r="AA18" s="444"/>
      <c r="AB18" s="444"/>
      <c r="AC18" s="444"/>
    </row>
    <row r="19" spans="1:29" s="441" customFormat="1" ht="21" customHeight="1">
      <c r="A19" s="458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8"/>
      <c r="M19" s="439" t="s">
        <v>183</v>
      </c>
      <c r="N19" s="448"/>
      <c r="O19" s="446"/>
      <c r="P19" s="267"/>
      <c r="Q19" s="449"/>
      <c r="R19" s="456"/>
      <c r="S19" s="449"/>
      <c r="T19" s="449"/>
      <c r="U19" s="449"/>
      <c r="V19" s="449"/>
      <c r="W19" s="449"/>
      <c r="X19" s="459"/>
      <c r="Y19" s="443"/>
      <c r="Z19" s="444"/>
      <c r="AA19" s="444"/>
      <c r="AB19" s="444"/>
      <c r="AC19" s="444"/>
    </row>
    <row r="20" spans="1:29" s="441" customFormat="1" ht="21" customHeight="1">
      <c r="A20" s="458">
        <v>5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6" t="s">
        <v>179</v>
      </c>
      <c r="M20" s="447" t="s">
        <v>180</v>
      </c>
      <c r="N20" s="446" t="s">
        <v>181</v>
      </c>
      <c r="O20" s="446" t="s">
        <v>185</v>
      </c>
      <c r="P20" s="435">
        <v>15.3</v>
      </c>
      <c r="Q20" s="449"/>
      <c r="R20" s="456"/>
      <c r="S20" s="449"/>
      <c r="T20" s="449"/>
      <c r="U20" s="449"/>
      <c r="V20" s="449">
        <v>400</v>
      </c>
      <c r="W20" s="449">
        <f t="shared" si="0"/>
        <v>6120</v>
      </c>
      <c r="X20" s="459"/>
      <c r="Y20" s="443"/>
      <c r="Z20" s="444"/>
      <c r="AA20" s="444"/>
      <c r="AB20" s="444"/>
      <c r="AC20" s="444"/>
    </row>
    <row r="21" spans="1:29" s="441" customFormat="1" ht="21" customHeight="1">
      <c r="A21" s="458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8"/>
      <c r="M21" s="511" t="s">
        <v>184</v>
      </c>
      <c r="N21" s="448"/>
      <c r="O21" s="446"/>
      <c r="P21" s="267"/>
      <c r="Q21" s="449"/>
      <c r="R21" s="456"/>
      <c r="S21" s="449"/>
      <c r="T21" s="449"/>
      <c r="U21" s="449"/>
      <c r="V21" s="449"/>
      <c r="W21" s="468">
        <f>SUM(W20)</f>
        <v>6120</v>
      </c>
      <c r="X21" s="460">
        <f>W21</f>
        <v>6120</v>
      </c>
      <c r="Y21" s="443"/>
      <c r="Z21" s="444"/>
      <c r="AA21" s="444"/>
      <c r="AB21" s="444"/>
      <c r="AC21" s="444"/>
    </row>
    <row r="22" spans="1:29" s="441" customFormat="1" ht="21" customHeight="1">
      <c r="A22" s="458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8"/>
      <c r="M22" s="439" t="s">
        <v>186</v>
      </c>
      <c r="N22" s="448"/>
      <c r="O22" s="446"/>
      <c r="P22" s="267"/>
      <c r="Q22" s="449"/>
      <c r="R22" s="456"/>
      <c r="S22" s="449"/>
      <c r="T22" s="449"/>
      <c r="U22" s="449"/>
      <c r="V22" s="449"/>
      <c r="W22" s="449"/>
      <c r="X22" s="459"/>
      <c r="Y22" s="443"/>
      <c r="Z22" s="444"/>
      <c r="AA22" s="444"/>
      <c r="AB22" s="444"/>
      <c r="AC22" s="444"/>
    </row>
    <row r="23" spans="1:30" s="187" customFormat="1" ht="21" customHeight="1">
      <c r="A23" s="458">
        <v>6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8" t="s">
        <v>187</v>
      </c>
      <c r="M23" s="447" t="s">
        <v>188</v>
      </c>
      <c r="N23" s="448" t="s">
        <v>189</v>
      </c>
      <c r="O23" s="446" t="s">
        <v>191</v>
      </c>
      <c r="P23" s="267">
        <f>AD23</f>
        <v>1.67</v>
      </c>
      <c r="Q23" s="449"/>
      <c r="R23" s="456"/>
      <c r="S23" s="449"/>
      <c r="T23" s="449"/>
      <c r="U23" s="449"/>
      <c r="V23" s="449">
        <v>1300</v>
      </c>
      <c r="W23" s="449">
        <f>V23*P23</f>
        <v>2171</v>
      </c>
      <c r="X23" s="459"/>
      <c r="Y23" s="246"/>
      <c r="Z23" s="403">
        <v>1.1</v>
      </c>
      <c r="AA23" s="188">
        <v>0.19</v>
      </c>
      <c r="AB23" s="188">
        <v>30</v>
      </c>
      <c r="AC23" s="188">
        <f>AB23*AA23/10</f>
        <v>0.57</v>
      </c>
      <c r="AD23" s="188">
        <f>AC23+Z23</f>
        <v>1.67</v>
      </c>
    </row>
    <row r="24" spans="1:30" s="187" customFormat="1" ht="22.5">
      <c r="A24" s="458">
        <v>7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8" t="s">
        <v>148</v>
      </c>
      <c r="M24" s="447" t="s">
        <v>190</v>
      </c>
      <c r="N24" s="448" t="s">
        <v>147</v>
      </c>
      <c r="O24" s="446" t="s">
        <v>191</v>
      </c>
      <c r="P24" s="267">
        <f>AD24</f>
        <v>1.77</v>
      </c>
      <c r="Q24" s="449"/>
      <c r="R24" s="456"/>
      <c r="S24" s="449"/>
      <c r="T24" s="449"/>
      <c r="U24" s="449"/>
      <c r="V24" s="449">
        <v>1300</v>
      </c>
      <c r="W24" s="449">
        <f>V24*P24</f>
        <v>2301</v>
      </c>
      <c r="X24" s="459"/>
      <c r="Y24" s="246"/>
      <c r="Z24" s="403">
        <v>1.2</v>
      </c>
      <c r="AA24" s="188">
        <v>0.19</v>
      </c>
      <c r="AB24" s="188">
        <v>30</v>
      </c>
      <c r="AC24" s="188">
        <f>AB24*AA24/10</f>
        <v>0.57</v>
      </c>
      <c r="AD24" s="188">
        <f>AC24+Z24</f>
        <v>1.77</v>
      </c>
    </row>
    <row r="25" spans="1:29" s="187" customFormat="1" ht="11.25">
      <c r="A25" s="469"/>
      <c r="B25" s="463"/>
      <c r="C25" s="463"/>
      <c r="D25" s="463"/>
      <c r="E25" s="463"/>
      <c r="F25" s="463"/>
      <c r="G25" s="470"/>
      <c r="H25" s="470"/>
      <c r="I25" s="470"/>
      <c r="J25" s="470"/>
      <c r="K25" s="463"/>
      <c r="L25" s="448"/>
      <c r="M25" s="511" t="s">
        <v>192</v>
      </c>
      <c r="N25" s="448"/>
      <c r="O25" s="446"/>
      <c r="P25" s="461"/>
      <c r="Q25" s="449"/>
      <c r="R25" s="462"/>
      <c r="S25" s="462"/>
      <c r="T25" s="462"/>
      <c r="U25" s="449"/>
      <c r="V25" s="462"/>
      <c r="W25" s="468">
        <f>SUM(W23:W24)</f>
        <v>4472</v>
      </c>
      <c r="X25" s="460">
        <f>W25</f>
        <v>4472</v>
      </c>
      <c r="Y25" s="246"/>
      <c r="Z25" s="188"/>
      <c r="AA25" s="188"/>
      <c r="AB25" s="188"/>
      <c r="AC25" s="188"/>
    </row>
    <row r="26" spans="1:29" s="187" customFormat="1" ht="23.25" customHeight="1">
      <c r="A26" s="469"/>
      <c r="B26" s="463"/>
      <c r="C26" s="463"/>
      <c r="D26" s="463"/>
      <c r="E26" s="463"/>
      <c r="F26" s="463"/>
      <c r="G26" s="470"/>
      <c r="H26" s="470"/>
      <c r="I26" s="470"/>
      <c r="J26" s="470"/>
      <c r="K26" s="463"/>
      <c r="L26" s="445"/>
      <c r="M26" s="622" t="s">
        <v>193</v>
      </c>
      <c r="N26" s="622"/>
      <c r="O26" s="622"/>
      <c r="P26" s="622"/>
      <c r="Q26" s="449"/>
      <c r="R26" s="462"/>
      <c r="S26" s="462"/>
      <c r="T26" s="462"/>
      <c r="U26" s="449"/>
      <c r="V26" s="462"/>
      <c r="W26" s="442"/>
      <c r="X26" s="513"/>
      <c r="Y26" s="246"/>
      <c r="Z26" s="188"/>
      <c r="AA26" s="188"/>
      <c r="AB26" s="188"/>
      <c r="AC26" s="188"/>
    </row>
    <row r="27" spans="1:29" s="187" customFormat="1" ht="11.25">
      <c r="A27" s="469"/>
      <c r="B27" s="463"/>
      <c r="C27" s="463"/>
      <c r="D27" s="463"/>
      <c r="E27" s="463"/>
      <c r="F27" s="463"/>
      <c r="G27" s="470"/>
      <c r="H27" s="470"/>
      <c r="I27" s="470"/>
      <c r="J27" s="470"/>
      <c r="K27" s="463"/>
      <c r="L27" s="446"/>
      <c r="M27" s="447"/>
      <c r="N27" s="448"/>
      <c r="O27" s="446"/>
      <c r="P27" s="461"/>
      <c r="Q27" s="449"/>
      <c r="R27" s="462"/>
      <c r="S27" s="462"/>
      <c r="T27" s="462"/>
      <c r="U27" s="449"/>
      <c r="V27" s="462"/>
      <c r="W27" s="449"/>
      <c r="X27" s="459"/>
      <c r="Y27" s="246"/>
      <c r="Z27" s="188"/>
      <c r="AA27" s="188"/>
      <c r="AB27" s="188"/>
      <c r="AC27" s="188"/>
    </row>
    <row r="28" spans="1:29" s="187" customFormat="1" ht="22.5">
      <c r="A28" s="469"/>
      <c r="B28" s="463"/>
      <c r="C28" s="463"/>
      <c r="D28" s="463"/>
      <c r="E28" s="463"/>
      <c r="F28" s="463"/>
      <c r="G28" s="470"/>
      <c r="H28" s="470"/>
      <c r="I28" s="470"/>
      <c r="J28" s="470"/>
      <c r="K28" s="463"/>
      <c r="L28" s="463" t="s">
        <v>149</v>
      </c>
      <c r="M28" s="464" t="s">
        <v>150</v>
      </c>
      <c r="N28" s="463"/>
      <c r="O28" s="445"/>
      <c r="P28" s="387"/>
      <c r="Q28" s="449"/>
      <c r="R28" s="462"/>
      <c r="S28" s="462"/>
      <c r="T28" s="462"/>
      <c r="U28" s="449"/>
      <c r="V28" s="462">
        <f>U28*P28</f>
        <v>0</v>
      </c>
      <c r="W28" s="449">
        <f aca="true" t="shared" si="1" ref="W28:W35">V28*P28</f>
        <v>0</v>
      </c>
      <c r="X28" s="459"/>
      <c r="Y28" s="246"/>
      <c r="Z28" s="188"/>
      <c r="AA28" s="188"/>
      <c r="AB28" s="188"/>
      <c r="AC28" s="188"/>
    </row>
    <row r="29" spans="1:29" s="187" customFormat="1" ht="22.5">
      <c r="A29" s="469">
        <v>2</v>
      </c>
      <c r="B29" s="463"/>
      <c r="C29" s="463"/>
      <c r="D29" s="463"/>
      <c r="E29" s="463"/>
      <c r="F29" s="463"/>
      <c r="G29" s="470"/>
      <c r="H29" s="470"/>
      <c r="I29" s="470"/>
      <c r="J29" s="470"/>
      <c r="K29" s="463"/>
      <c r="L29" s="463" t="s">
        <v>151</v>
      </c>
      <c r="M29" s="464" t="s">
        <v>152</v>
      </c>
      <c r="N29" s="463" t="s">
        <v>153</v>
      </c>
      <c r="O29" s="445" t="s">
        <v>191</v>
      </c>
      <c r="P29" s="387">
        <v>1000</v>
      </c>
      <c r="Q29" s="449">
        <f>1.15*0.99</f>
        <v>1.14</v>
      </c>
      <c r="R29" s="462"/>
      <c r="S29" s="462"/>
      <c r="T29" s="462"/>
      <c r="U29" s="449">
        <v>1.15</v>
      </c>
      <c r="V29" s="449">
        <v>1.15</v>
      </c>
      <c r="W29" s="449">
        <f t="shared" si="1"/>
        <v>1150</v>
      </c>
      <c r="X29" s="459"/>
      <c r="Y29" s="246"/>
      <c r="Z29" s="188"/>
      <c r="AA29" s="188"/>
      <c r="AB29" s="188"/>
      <c r="AC29" s="188"/>
    </row>
    <row r="30" spans="1:29" s="187" customFormat="1" ht="22.5">
      <c r="A30" s="469">
        <v>3</v>
      </c>
      <c r="B30" s="463"/>
      <c r="C30" s="463"/>
      <c r="D30" s="463"/>
      <c r="E30" s="463"/>
      <c r="F30" s="463"/>
      <c r="G30" s="470"/>
      <c r="H30" s="470"/>
      <c r="I30" s="470"/>
      <c r="J30" s="470"/>
      <c r="K30" s="463"/>
      <c r="L30" s="463" t="s">
        <v>154</v>
      </c>
      <c r="M30" s="464" t="s">
        <v>155</v>
      </c>
      <c r="N30" s="463" t="s">
        <v>156</v>
      </c>
      <c r="O30" s="445" t="s">
        <v>191</v>
      </c>
      <c r="P30" s="387">
        <v>1500</v>
      </c>
      <c r="Q30" s="449">
        <f>1.15*0.363</f>
        <v>0.42</v>
      </c>
      <c r="R30" s="462"/>
      <c r="S30" s="462"/>
      <c r="T30" s="462"/>
      <c r="U30" s="449">
        <v>0.45</v>
      </c>
      <c r="V30" s="449">
        <v>0.45</v>
      </c>
      <c r="W30" s="449">
        <f t="shared" si="1"/>
        <v>675</v>
      </c>
      <c r="X30" s="459"/>
      <c r="Y30" s="246"/>
      <c r="Z30" s="188"/>
      <c r="AA30" s="188"/>
      <c r="AB30" s="188"/>
      <c r="AC30" s="188"/>
    </row>
    <row r="31" spans="1:29" s="187" customFormat="1" ht="22.5">
      <c r="A31" s="469">
        <v>4</v>
      </c>
      <c r="B31" s="463"/>
      <c r="C31" s="463"/>
      <c r="D31" s="463"/>
      <c r="E31" s="463"/>
      <c r="F31" s="463"/>
      <c r="G31" s="470"/>
      <c r="H31" s="470"/>
      <c r="I31" s="470"/>
      <c r="J31" s="470"/>
      <c r="K31" s="463"/>
      <c r="L31" s="463" t="s">
        <v>157</v>
      </c>
      <c r="M31" s="464" t="s">
        <v>158</v>
      </c>
      <c r="N31" s="463" t="s">
        <v>159</v>
      </c>
      <c r="O31" s="445" t="s">
        <v>191</v>
      </c>
      <c r="P31" s="387">
        <v>1000</v>
      </c>
      <c r="Q31" s="449"/>
      <c r="R31" s="462"/>
      <c r="S31" s="462"/>
      <c r="T31" s="462"/>
      <c r="U31" s="449"/>
      <c r="V31" s="462">
        <v>1.2</v>
      </c>
      <c r="W31" s="449">
        <f t="shared" si="1"/>
        <v>1200</v>
      </c>
      <c r="X31" s="459"/>
      <c r="Y31" s="246"/>
      <c r="Z31" s="188"/>
      <c r="AA31" s="188"/>
      <c r="AB31" s="188"/>
      <c r="AC31" s="188"/>
    </row>
    <row r="32" spans="1:29" s="187" customFormat="1" ht="22.5">
      <c r="A32" s="469">
        <v>5</v>
      </c>
      <c r="B32" s="463"/>
      <c r="C32" s="463"/>
      <c r="D32" s="463"/>
      <c r="E32" s="463"/>
      <c r="F32" s="463"/>
      <c r="G32" s="470"/>
      <c r="H32" s="470"/>
      <c r="I32" s="470"/>
      <c r="J32" s="470"/>
      <c r="K32" s="463"/>
      <c r="L32" s="463" t="s">
        <v>160</v>
      </c>
      <c r="M32" s="464" t="s">
        <v>161</v>
      </c>
      <c r="N32" s="463" t="s">
        <v>162</v>
      </c>
      <c r="O32" s="463" t="s">
        <v>130</v>
      </c>
      <c r="P32" s="387">
        <v>100</v>
      </c>
      <c r="Q32" s="449" t="s">
        <v>163</v>
      </c>
      <c r="R32" s="462"/>
      <c r="S32" s="462"/>
      <c r="T32" s="462"/>
      <c r="U32" s="449">
        <v>91.92</v>
      </c>
      <c r="V32" s="462">
        <v>82.26</v>
      </c>
      <c r="W32" s="449">
        <f t="shared" si="1"/>
        <v>8226</v>
      </c>
      <c r="X32" s="459"/>
      <c r="Y32" s="246"/>
      <c r="Z32" s="188"/>
      <c r="AA32" s="188"/>
      <c r="AB32" s="188"/>
      <c r="AC32" s="188"/>
    </row>
    <row r="33" spans="1:29" s="391" customFormat="1" ht="22.5">
      <c r="A33" s="469">
        <v>6</v>
      </c>
      <c r="B33" s="463"/>
      <c r="C33" s="463"/>
      <c r="D33" s="463"/>
      <c r="E33" s="463"/>
      <c r="F33" s="463"/>
      <c r="G33" s="470"/>
      <c r="H33" s="470"/>
      <c r="I33" s="470"/>
      <c r="J33" s="470"/>
      <c r="K33" s="463"/>
      <c r="L33" s="463" t="s">
        <v>164</v>
      </c>
      <c r="M33" s="464" t="s">
        <v>165</v>
      </c>
      <c r="N33" s="463" t="s">
        <v>166</v>
      </c>
      <c r="O33" s="445" t="s">
        <v>191</v>
      </c>
      <c r="P33" s="387">
        <v>2500</v>
      </c>
      <c r="Q33" s="462"/>
      <c r="R33" s="462"/>
      <c r="S33" s="462"/>
      <c r="T33" s="462"/>
      <c r="U33" s="449">
        <v>8.14</v>
      </c>
      <c r="V33" s="462">
        <v>8.36</v>
      </c>
      <c r="W33" s="449">
        <f t="shared" si="1"/>
        <v>20900</v>
      </c>
      <c r="X33" s="459"/>
      <c r="Y33" s="390"/>
      <c r="Z33" s="266"/>
      <c r="AA33" s="266"/>
      <c r="AB33" s="266"/>
      <c r="AC33" s="266"/>
    </row>
    <row r="34" spans="1:29" s="391" customFormat="1" ht="67.5">
      <c r="A34" s="469">
        <v>7</v>
      </c>
      <c r="B34" s="463"/>
      <c r="C34" s="463"/>
      <c r="D34" s="463"/>
      <c r="E34" s="463"/>
      <c r="F34" s="463"/>
      <c r="G34" s="470"/>
      <c r="H34" s="470"/>
      <c r="I34" s="470"/>
      <c r="J34" s="470"/>
      <c r="K34" s="463"/>
      <c r="L34" s="463" t="s">
        <v>131</v>
      </c>
      <c r="M34" s="464" t="s">
        <v>132</v>
      </c>
      <c r="N34" s="463" t="s">
        <v>133</v>
      </c>
      <c r="O34" s="445" t="s">
        <v>129</v>
      </c>
      <c r="P34" s="387">
        <v>2</v>
      </c>
      <c r="Q34" s="449"/>
      <c r="R34" s="462"/>
      <c r="S34" s="462"/>
      <c r="T34" s="462"/>
      <c r="U34" s="449">
        <v>210</v>
      </c>
      <c r="V34" s="449">
        <v>210</v>
      </c>
      <c r="W34" s="449">
        <f t="shared" si="1"/>
        <v>420</v>
      </c>
      <c r="X34" s="459"/>
      <c r="Y34" s="390"/>
      <c r="Z34" s="266"/>
      <c r="AA34" s="266"/>
      <c r="AB34" s="266"/>
      <c r="AC34" s="266"/>
    </row>
    <row r="35" spans="1:29" s="391" customFormat="1" ht="23.25" thickBot="1">
      <c r="A35" s="514">
        <v>8</v>
      </c>
      <c r="B35" s="515"/>
      <c r="C35" s="515"/>
      <c r="D35" s="515"/>
      <c r="E35" s="515"/>
      <c r="F35" s="515"/>
      <c r="G35" s="516"/>
      <c r="H35" s="516"/>
      <c r="I35" s="516"/>
      <c r="J35" s="516"/>
      <c r="K35" s="515"/>
      <c r="L35" s="515" t="s">
        <v>134</v>
      </c>
      <c r="M35" s="517" t="s">
        <v>167</v>
      </c>
      <c r="N35" s="515" t="s">
        <v>135</v>
      </c>
      <c r="O35" s="518" t="s">
        <v>129</v>
      </c>
      <c r="P35" s="520">
        <v>2</v>
      </c>
      <c r="Q35" s="466"/>
      <c r="R35" s="465"/>
      <c r="S35" s="465"/>
      <c r="T35" s="465"/>
      <c r="U35" s="466">
        <v>45</v>
      </c>
      <c r="V35" s="466">
        <v>45</v>
      </c>
      <c r="W35" s="466">
        <f t="shared" si="1"/>
        <v>90</v>
      </c>
      <c r="X35" s="467"/>
      <c r="Y35" s="390"/>
      <c r="Z35" s="266"/>
      <c r="AA35" s="266"/>
      <c r="AB35" s="266"/>
      <c r="AC35" s="266"/>
    </row>
    <row r="36" spans="1:29" s="391" customFormat="1" ht="12" thickBot="1">
      <c r="A36" s="471"/>
      <c r="B36" s="471"/>
      <c r="C36" s="471"/>
      <c r="D36" s="471"/>
      <c r="E36" s="471"/>
      <c r="F36" s="471"/>
      <c r="G36" s="472"/>
      <c r="H36" s="472"/>
      <c r="I36" s="472"/>
      <c r="J36" s="472"/>
      <c r="K36" s="471"/>
      <c r="L36" s="473"/>
      <c r="M36" s="474"/>
      <c r="N36" s="475"/>
      <c r="O36" s="617" t="s">
        <v>168</v>
      </c>
      <c r="P36" s="618"/>
      <c r="Q36" s="618"/>
      <c r="R36" s="618"/>
      <c r="S36" s="618"/>
      <c r="T36" s="618"/>
      <c r="U36" s="618"/>
      <c r="V36" s="618"/>
      <c r="W36" s="476">
        <f>SUM(W28:W35)</f>
        <v>32661</v>
      </c>
      <c r="X36" s="401">
        <f>W36</f>
        <v>32661</v>
      </c>
      <c r="Y36" s="390"/>
      <c r="Z36" s="266"/>
      <c r="AA36" s="266"/>
      <c r="AB36" s="266"/>
      <c r="AC36" s="266"/>
    </row>
    <row r="37" spans="1:29" s="391" customFormat="1" ht="12" thickBot="1">
      <c r="A37" s="477"/>
      <c r="B37" s="478"/>
      <c r="C37" s="478"/>
      <c r="D37" s="478"/>
      <c r="E37" s="478"/>
      <c r="F37" s="478"/>
      <c r="G37" s="479"/>
      <c r="H37" s="479"/>
      <c r="I37" s="479"/>
      <c r="J37" s="479"/>
      <c r="K37" s="478"/>
      <c r="L37" s="478"/>
      <c r="M37" s="478"/>
      <c r="N37" s="217"/>
      <c r="O37" s="480" t="s">
        <v>169</v>
      </c>
      <c r="P37" s="481"/>
      <c r="Q37" s="481"/>
      <c r="R37" s="481"/>
      <c r="S37" s="481"/>
      <c r="T37" s="481"/>
      <c r="U37" s="481"/>
      <c r="V37" s="482"/>
      <c r="W37" s="483">
        <f>SUM(W29:W35)</f>
        <v>32661</v>
      </c>
      <c r="X37" s="402">
        <f>X36+X25+X21+X18</f>
        <v>48441</v>
      </c>
      <c r="Y37" s="390"/>
      <c r="Z37" s="266"/>
      <c r="AA37" s="266"/>
      <c r="AB37" s="266"/>
      <c r="AC37" s="266"/>
    </row>
    <row r="38" spans="1:29" s="391" customFormat="1" ht="12" thickBot="1">
      <c r="A38" s="484"/>
      <c r="B38" s="484"/>
      <c r="C38" s="484"/>
      <c r="D38" s="484"/>
      <c r="E38" s="484"/>
      <c r="F38" s="484"/>
      <c r="G38" s="485"/>
      <c r="H38" s="485"/>
      <c r="I38" s="485"/>
      <c r="J38" s="485"/>
      <c r="K38" s="484"/>
      <c r="L38" s="486"/>
      <c r="M38" s="487"/>
      <c r="N38" s="486"/>
      <c r="O38" s="484"/>
      <c r="P38" s="488"/>
      <c r="Q38" s="489"/>
      <c r="R38" s="489"/>
      <c r="S38" s="490"/>
      <c r="T38" s="491"/>
      <c r="U38" s="599" t="s">
        <v>4</v>
      </c>
      <c r="V38" s="599"/>
      <c r="W38" s="599"/>
      <c r="X38" s="393">
        <f>X37*0.18</f>
        <v>8719.38</v>
      </c>
      <c r="Y38" s="390"/>
      <c r="Z38" s="266"/>
      <c r="AA38" s="266"/>
      <c r="AB38" s="266"/>
      <c r="AC38" s="266"/>
    </row>
    <row r="39" spans="1:29" s="391" customFormat="1" ht="23.25" thickBo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492"/>
      <c r="M39" s="168"/>
      <c r="N39" s="493" t="s">
        <v>35</v>
      </c>
      <c r="O39" s="626">
        <f>M40</f>
        <v>43279</v>
      </c>
      <c r="P39" s="627"/>
      <c r="Q39" s="489"/>
      <c r="R39" s="489"/>
      <c r="S39" s="490"/>
      <c r="T39" s="491"/>
      <c r="U39" s="494"/>
      <c r="V39" s="599" t="s">
        <v>0</v>
      </c>
      <c r="W39" s="599"/>
      <c r="X39" s="393">
        <f>X38+X37</f>
        <v>57160.38</v>
      </c>
      <c r="Y39" s="390">
        <v>52173.91</v>
      </c>
      <c r="Z39" s="266"/>
      <c r="AA39" s="266"/>
      <c r="AB39" s="266"/>
      <c r="AC39" s="266"/>
    </row>
    <row r="40" spans="1:29" s="391" customFormat="1" ht="12" thickBot="1">
      <c r="A40" s="631" t="str">
        <f>'[2]ΕΞΩΦΥΛΛΟ'!E52</f>
        <v>ΓΡΕΒΕΝΑ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3"/>
      <c r="M40" s="495">
        <f>ΕΞΩΦΥΛΛΟ!F54</f>
        <v>43279</v>
      </c>
      <c r="N40" s="628" t="s">
        <v>5</v>
      </c>
      <c r="O40" s="629"/>
      <c r="P40" s="630"/>
      <c r="Q40" s="489"/>
      <c r="R40" s="489"/>
      <c r="S40" s="490"/>
      <c r="T40" s="491"/>
      <c r="U40" s="496" t="s">
        <v>1</v>
      </c>
      <c r="V40" s="609" t="s">
        <v>1</v>
      </c>
      <c r="W40" s="609"/>
      <c r="X40" s="393">
        <f>X39*0.15</f>
        <v>8574.06</v>
      </c>
      <c r="Y40" s="390">
        <f>Y39*0.15</f>
        <v>7826.09</v>
      </c>
      <c r="Z40" s="266"/>
      <c r="AA40" s="266"/>
      <c r="AB40" s="266"/>
      <c r="AC40" s="266"/>
    </row>
    <row r="41" spans="1:29" s="391" customFormat="1" ht="12" thickBot="1">
      <c r="A41" s="497" t="s">
        <v>32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9"/>
      <c r="M41" s="487"/>
      <c r="N41" s="628" t="str">
        <f>'[2]ΜΕΣΗ ΑΠΟΣΤΑΣΗ ΑΣ'!N48:P48</f>
        <v>Ο ΔΙΕΥΘΥΝΤΗΣ  ΤΥ</v>
      </c>
      <c r="O41" s="629"/>
      <c r="P41" s="630"/>
      <c r="Q41" s="489"/>
      <c r="R41" s="489"/>
      <c r="S41" s="490"/>
      <c r="T41" s="491"/>
      <c r="U41" s="494"/>
      <c r="V41" s="599" t="s">
        <v>2</v>
      </c>
      <c r="W41" s="599"/>
      <c r="X41" s="393">
        <f>X40+X39</f>
        <v>65734.44</v>
      </c>
      <c r="Y41" s="390">
        <f>Y40+Y39</f>
        <v>60000</v>
      </c>
      <c r="Z41" s="266"/>
      <c r="AA41" s="266"/>
      <c r="AB41" s="266"/>
      <c r="AC41" s="266"/>
    </row>
    <row r="42" spans="1:29" s="391" customFormat="1" ht="12" thickBot="1">
      <c r="A42" s="484"/>
      <c r="B42" s="484"/>
      <c r="C42" s="484"/>
      <c r="D42" s="484"/>
      <c r="E42" s="484"/>
      <c r="F42" s="484"/>
      <c r="G42" s="485"/>
      <c r="H42" s="485"/>
      <c r="I42" s="485"/>
      <c r="J42" s="485"/>
      <c r="K42" s="484"/>
      <c r="L42" s="486"/>
      <c r="M42" s="487"/>
      <c r="N42" s="486"/>
      <c r="O42" s="484"/>
      <c r="P42" s="488"/>
      <c r="Q42" s="489"/>
      <c r="R42" s="489"/>
      <c r="S42" s="490"/>
      <c r="T42" s="491"/>
      <c r="U42" s="599" t="s">
        <v>57</v>
      </c>
      <c r="V42" s="599"/>
      <c r="W42" s="599"/>
      <c r="X42" s="393">
        <v>22.91</v>
      </c>
      <c r="Y42" s="390"/>
      <c r="Z42" s="266"/>
      <c r="AA42" s="266"/>
      <c r="AB42" s="266"/>
      <c r="AC42" s="266"/>
    </row>
    <row r="43" spans="1:29" s="391" customFormat="1" ht="12" thickBot="1">
      <c r="A43" s="619" t="s">
        <v>56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1"/>
      <c r="N43" s="628" t="str">
        <f>'[2]ΜΕΣΗ ΑΠΟΣΤΑΣΗ ΑΣ'!N50:P50</f>
        <v>ΚΑΡΕΤΣΟΣ ΑΝΑΣΤΑΣΙΟΣ </v>
      </c>
      <c r="O43" s="629"/>
      <c r="P43" s="630"/>
      <c r="Q43" s="489"/>
      <c r="R43" s="489"/>
      <c r="S43" s="490"/>
      <c r="T43" s="491"/>
      <c r="U43" s="494"/>
      <c r="V43" s="599" t="s">
        <v>102</v>
      </c>
      <c r="W43" s="599"/>
      <c r="X43" s="393">
        <f>X42+X41</f>
        <v>65757.35</v>
      </c>
      <c r="Y43" s="390">
        <v>60000</v>
      </c>
      <c r="Z43" s="266">
        <f>Y43-X43</f>
        <v>-5757.35</v>
      </c>
      <c r="AA43" s="266"/>
      <c r="AB43" s="266"/>
      <c r="AC43" s="266"/>
    </row>
    <row r="44" spans="1:29" s="391" customFormat="1" ht="12" thickBot="1">
      <c r="A44" s="619" t="s">
        <v>36</v>
      </c>
      <c r="B44" s="620"/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1"/>
      <c r="N44" s="623" t="str">
        <f>'[2]ΜΕΣΗ ΑΠΟΣΤΑΣΗ ΑΣ'!N51:P51</f>
        <v>ΜΗΧΑΝΟΛΟΓΟΣ ΜΗΧΑΝΙΚΟΣ</v>
      </c>
      <c r="O44" s="624"/>
      <c r="P44" s="625"/>
      <c r="Q44" s="489"/>
      <c r="R44" s="489"/>
      <c r="S44" s="490"/>
      <c r="T44" s="491"/>
      <c r="U44" s="599" t="s">
        <v>107</v>
      </c>
      <c r="V44" s="599"/>
      <c r="W44" s="599"/>
      <c r="X44" s="393">
        <f>X43*0.24</f>
        <v>15781.76</v>
      </c>
      <c r="Y44" s="390"/>
      <c r="Z44" s="266"/>
      <c r="AA44" s="266"/>
      <c r="AB44" s="266"/>
      <c r="AC44" s="266"/>
    </row>
    <row r="45" spans="1:29" s="391" customFormat="1" ht="12" thickBo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492"/>
      <c r="M45" s="168"/>
      <c r="N45" s="492"/>
      <c r="O45" s="168"/>
      <c r="P45" s="500"/>
      <c r="Q45" s="489"/>
      <c r="R45" s="489"/>
      <c r="S45" s="490"/>
      <c r="T45" s="491"/>
      <c r="U45" s="494"/>
      <c r="V45" s="599" t="s">
        <v>38</v>
      </c>
      <c r="W45" s="599"/>
      <c r="X45" s="394">
        <f>X44+X43</f>
        <v>81539.11</v>
      </c>
      <c r="Y45" s="390"/>
      <c r="Z45" s="266"/>
      <c r="AA45" s="266"/>
      <c r="AB45" s="266"/>
      <c r="AC45" s="266"/>
    </row>
    <row r="46" spans="1:29" s="391" customFormat="1" ht="10.5">
      <c r="A46" s="247"/>
      <c r="B46" s="186"/>
      <c r="C46" s="186"/>
      <c r="D46" s="186"/>
      <c r="E46" s="186"/>
      <c r="F46" s="186"/>
      <c r="G46" s="248"/>
      <c r="H46" s="248"/>
      <c r="I46" s="248"/>
      <c r="J46" s="248"/>
      <c r="K46" s="186"/>
      <c r="L46" s="399"/>
      <c r="N46" s="399"/>
      <c r="Q46" s="388"/>
      <c r="R46" s="389"/>
      <c r="S46" s="389"/>
      <c r="T46" s="389"/>
      <c r="U46" s="388"/>
      <c r="V46" s="388"/>
      <c r="W46" s="388"/>
      <c r="X46" s="392"/>
      <c r="Y46" s="390"/>
      <c r="Z46" s="266"/>
      <c r="AA46" s="266"/>
      <c r="AB46" s="266"/>
      <c r="AC46" s="266"/>
    </row>
    <row r="47" spans="1:29" s="205" customFormat="1" ht="10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225"/>
      <c r="M47" s="238"/>
      <c r="N47" s="225"/>
      <c r="O47" s="61"/>
      <c r="P47" s="212"/>
      <c r="Q47" s="62"/>
      <c r="R47" s="239"/>
      <c r="S47" s="63"/>
      <c r="T47" s="64"/>
      <c r="U47" s="64"/>
      <c r="V47" s="64"/>
      <c r="W47" s="64"/>
      <c r="X47" s="163"/>
      <c r="Y47" s="204"/>
      <c r="Z47" s="64"/>
      <c r="AA47" s="64"/>
      <c r="AB47" s="64"/>
      <c r="AC47" s="64"/>
    </row>
    <row r="48" spans="1:29" s="205" customFormat="1" ht="10.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225"/>
      <c r="M48" s="238"/>
      <c r="N48" s="225"/>
      <c r="O48" s="61"/>
      <c r="P48" s="212"/>
      <c r="Q48" s="62"/>
      <c r="R48" s="239"/>
      <c r="S48" s="63"/>
      <c r="T48" s="64"/>
      <c r="U48" s="64"/>
      <c r="V48" s="64"/>
      <c r="W48" s="64"/>
      <c r="X48" s="163"/>
      <c r="Y48" s="204"/>
      <c r="Z48" s="64"/>
      <c r="AA48" s="64"/>
      <c r="AB48" s="64"/>
      <c r="AC48" s="64"/>
    </row>
    <row r="49" spans="1:29" s="205" customFormat="1" ht="10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225"/>
      <c r="M49" s="238"/>
      <c r="N49" s="225"/>
      <c r="O49" s="61"/>
      <c r="P49" s="212"/>
      <c r="Q49" s="62"/>
      <c r="R49" s="239"/>
      <c r="S49" s="63"/>
      <c r="T49" s="64"/>
      <c r="U49" s="64"/>
      <c r="V49" s="64"/>
      <c r="W49" s="64"/>
      <c r="X49" s="163"/>
      <c r="Y49" s="204"/>
      <c r="Z49" s="64"/>
      <c r="AA49" s="64"/>
      <c r="AB49" s="64"/>
      <c r="AC49" s="64"/>
    </row>
    <row r="50" spans="1:29" s="205" customFormat="1" ht="10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225"/>
      <c r="M50" s="238"/>
      <c r="N50" s="225"/>
      <c r="O50" s="61"/>
      <c r="P50" s="212"/>
      <c r="Q50" s="62"/>
      <c r="R50" s="239"/>
      <c r="S50" s="63"/>
      <c r="T50" s="64"/>
      <c r="U50" s="64"/>
      <c r="V50" s="64"/>
      <c r="W50" s="64"/>
      <c r="X50" s="163"/>
      <c r="Y50" s="204"/>
      <c r="Z50" s="64"/>
      <c r="AA50" s="64"/>
      <c r="AB50" s="64"/>
      <c r="AC50" s="64"/>
    </row>
    <row r="51" spans="1:29" s="205" customFormat="1" ht="10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25"/>
      <c r="M51" s="238"/>
      <c r="N51" s="225"/>
      <c r="O51" s="61"/>
      <c r="P51" s="212"/>
      <c r="Q51" s="62"/>
      <c r="R51" s="239"/>
      <c r="S51" s="63"/>
      <c r="T51" s="64"/>
      <c r="U51" s="64"/>
      <c r="V51" s="64"/>
      <c r="W51" s="64"/>
      <c r="X51" s="163"/>
      <c r="Y51" s="204"/>
      <c r="Z51" s="64"/>
      <c r="AA51" s="64"/>
      <c r="AB51" s="64"/>
      <c r="AC51" s="64"/>
    </row>
    <row r="52" spans="1:29" s="205" customFormat="1" ht="10.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225"/>
      <c r="M52" s="238"/>
      <c r="N52" s="225"/>
      <c r="O52" s="61"/>
      <c r="P52" s="212"/>
      <c r="Q52" s="62"/>
      <c r="R52" s="239"/>
      <c r="S52" s="63"/>
      <c r="T52" s="64"/>
      <c r="U52" s="64"/>
      <c r="V52" s="64"/>
      <c r="W52" s="64"/>
      <c r="X52" s="163"/>
      <c r="Y52" s="204"/>
      <c r="Z52" s="64"/>
      <c r="AA52" s="64"/>
      <c r="AB52" s="64"/>
      <c r="AC52" s="64"/>
    </row>
    <row r="53" spans="1:29" s="205" customFormat="1" ht="10.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225"/>
      <c r="M53" s="238"/>
      <c r="N53" s="225"/>
      <c r="O53" s="61"/>
      <c r="P53" s="212"/>
      <c r="Q53" s="62"/>
      <c r="R53" s="239"/>
      <c r="S53" s="63"/>
      <c r="T53" s="64"/>
      <c r="U53" s="64"/>
      <c r="V53" s="64"/>
      <c r="W53" s="64"/>
      <c r="X53" s="163"/>
      <c r="Y53" s="204"/>
      <c r="Z53" s="64"/>
      <c r="AA53" s="64"/>
      <c r="AB53" s="64"/>
      <c r="AC53" s="64"/>
    </row>
    <row r="54" spans="1:29" s="205" customFormat="1" ht="10.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225"/>
      <c r="M54" s="238"/>
      <c r="N54" s="225"/>
      <c r="O54" s="61"/>
      <c r="P54" s="212"/>
      <c r="Q54" s="62"/>
      <c r="R54" s="239"/>
      <c r="S54" s="63"/>
      <c r="T54" s="64"/>
      <c r="U54" s="64"/>
      <c r="V54" s="64"/>
      <c r="W54" s="64"/>
      <c r="X54" s="163"/>
      <c r="Y54" s="204"/>
      <c r="Z54" s="64"/>
      <c r="AA54" s="64"/>
      <c r="AB54" s="64"/>
      <c r="AC54" s="64"/>
    </row>
    <row r="55" spans="1:29" s="205" customFormat="1" ht="10.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225"/>
      <c r="M55" s="238"/>
      <c r="N55" s="225"/>
      <c r="O55" s="61"/>
      <c r="P55" s="212"/>
      <c r="Q55" s="62"/>
      <c r="R55" s="239"/>
      <c r="S55" s="63"/>
      <c r="T55" s="64"/>
      <c r="U55" s="64"/>
      <c r="V55" s="64"/>
      <c r="W55" s="64"/>
      <c r="X55" s="163"/>
      <c r="Y55" s="204"/>
      <c r="Z55" s="64"/>
      <c r="AA55" s="64"/>
      <c r="AB55" s="64"/>
      <c r="AC55" s="64"/>
    </row>
    <row r="56" spans="1:29" s="205" customFormat="1" ht="10.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225"/>
      <c r="M56" s="238"/>
      <c r="N56" s="225"/>
      <c r="O56" s="61"/>
      <c r="P56" s="212"/>
      <c r="Q56" s="62"/>
      <c r="R56" s="239"/>
      <c r="S56" s="63"/>
      <c r="T56" s="64"/>
      <c r="U56" s="64"/>
      <c r="V56" s="64"/>
      <c r="W56" s="64"/>
      <c r="X56" s="163"/>
      <c r="Y56" s="204"/>
      <c r="Z56" s="64"/>
      <c r="AA56" s="64"/>
      <c r="AB56" s="64"/>
      <c r="AC56" s="64"/>
    </row>
    <row r="57" spans="1:29" s="205" customFormat="1" ht="10.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225"/>
      <c r="M57" s="238"/>
      <c r="N57" s="225"/>
      <c r="O57" s="61"/>
      <c r="P57" s="212"/>
      <c r="Q57" s="62"/>
      <c r="R57" s="239"/>
      <c r="S57" s="63"/>
      <c r="T57" s="64"/>
      <c r="U57" s="64"/>
      <c r="V57" s="64"/>
      <c r="W57" s="64"/>
      <c r="X57" s="163"/>
      <c r="Y57" s="204"/>
      <c r="Z57" s="64"/>
      <c r="AA57" s="64"/>
      <c r="AB57" s="64"/>
      <c r="AC57" s="64"/>
    </row>
    <row r="58" spans="1:29" s="205" customFormat="1" ht="10.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225"/>
      <c r="M58" s="238"/>
      <c r="N58" s="225"/>
      <c r="O58" s="61"/>
      <c r="P58" s="212"/>
      <c r="Q58" s="62"/>
      <c r="R58" s="239"/>
      <c r="S58" s="63"/>
      <c r="T58" s="64"/>
      <c r="U58" s="64"/>
      <c r="V58" s="64"/>
      <c r="W58" s="64"/>
      <c r="X58" s="163"/>
      <c r="Y58" s="204"/>
      <c r="Z58" s="64"/>
      <c r="AA58" s="64"/>
      <c r="AB58" s="64"/>
      <c r="AC58" s="64"/>
    </row>
    <row r="59" spans="1:29" s="205" customFormat="1" ht="10.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225"/>
      <c r="M59" s="238"/>
      <c r="N59" s="225"/>
      <c r="O59" s="61"/>
      <c r="P59" s="212"/>
      <c r="Q59" s="62"/>
      <c r="R59" s="239"/>
      <c r="S59" s="63"/>
      <c r="T59" s="64"/>
      <c r="U59" s="64"/>
      <c r="V59" s="64"/>
      <c r="W59" s="64"/>
      <c r="X59" s="163"/>
      <c r="Y59" s="204"/>
      <c r="Z59" s="64"/>
      <c r="AA59" s="64"/>
      <c r="AB59" s="64"/>
      <c r="AC59" s="64"/>
    </row>
    <row r="60" spans="1:29" s="217" customFormat="1" ht="11.2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35"/>
      <c r="M60" s="224"/>
      <c r="N60" s="235"/>
      <c r="O60" s="223"/>
      <c r="P60" s="226"/>
      <c r="Q60" s="227"/>
      <c r="R60" s="228"/>
      <c r="S60" s="229"/>
      <c r="T60" s="216"/>
      <c r="U60" s="216"/>
      <c r="V60" s="216"/>
      <c r="W60" s="216"/>
      <c r="X60" s="230"/>
      <c r="Y60" s="234"/>
      <c r="Z60" s="216"/>
      <c r="AA60" s="216"/>
      <c r="AB60" s="216"/>
      <c r="AC60" s="216"/>
    </row>
    <row r="61" spans="1:29" s="217" customFormat="1" ht="11.2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35"/>
      <c r="M61" s="224"/>
      <c r="N61" s="235"/>
      <c r="O61" s="223"/>
      <c r="P61" s="226"/>
      <c r="Q61" s="227"/>
      <c r="R61" s="228"/>
      <c r="S61" s="229"/>
      <c r="T61" s="216"/>
      <c r="U61" s="216"/>
      <c r="V61" s="216"/>
      <c r="W61" s="216"/>
      <c r="X61" s="230"/>
      <c r="Y61" s="234"/>
      <c r="Z61" s="216"/>
      <c r="AA61" s="216"/>
      <c r="AB61" s="216"/>
      <c r="AC61" s="216"/>
    </row>
    <row r="62" spans="1:29" s="217" customFormat="1" ht="11.2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35"/>
      <c r="M62" s="224"/>
      <c r="N62" s="235"/>
      <c r="O62" s="223"/>
      <c r="P62" s="226"/>
      <c r="Q62" s="227"/>
      <c r="R62" s="228"/>
      <c r="S62" s="229"/>
      <c r="T62" s="216"/>
      <c r="U62" s="216"/>
      <c r="V62" s="216"/>
      <c r="W62" s="216"/>
      <c r="X62" s="230"/>
      <c r="Y62" s="234"/>
      <c r="Z62" s="216"/>
      <c r="AA62" s="216"/>
      <c r="AB62" s="216"/>
      <c r="AC62" s="216"/>
    </row>
    <row r="63" spans="1:29" s="217" customFormat="1" ht="11.2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35"/>
      <c r="M63" s="224"/>
      <c r="N63" s="235"/>
      <c r="O63" s="223"/>
      <c r="P63" s="226"/>
      <c r="Q63" s="227"/>
      <c r="R63" s="228"/>
      <c r="S63" s="229"/>
      <c r="T63" s="216"/>
      <c r="U63" s="216"/>
      <c r="V63" s="216"/>
      <c r="W63" s="216"/>
      <c r="X63" s="230"/>
      <c r="Y63" s="234"/>
      <c r="Z63" s="216"/>
      <c r="AA63" s="216"/>
      <c r="AB63" s="216"/>
      <c r="AC63" s="216"/>
    </row>
    <row r="64" spans="1:29" s="217" customFormat="1" ht="11.25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35"/>
      <c r="M64" s="224"/>
      <c r="N64" s="235"/>
      <c r="O64" s="223"/>
      <c r="P64" s="226"/>
      <c r="Q64" s="227"/>
      <c r="R64" s="228"/>
      <c r="S64" s="229"/>
      <c r="T64" s="216"/>
      <c r="U64" s="216"/>
      <c r="V64" s="216"/>
      <c r="W64" s="216"/>
      <c r="X64" s="230"/>
      <c r="Y64" s="234"/>
      <c r="Z64" s="216"/>
      <c r="AA64" s="216"/>
      <c r="AB64" s="216"/>
      <c r="AC64" s="216"/>
    </row>
    <row r="65" spans="1:29" s="217" customFormat="1" ht="11.25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35"/>
      <c r="M65" s="224"/>
      <c r="N65" s="235"/>
      <c r="O65" s="223"/>
      <c r="P65" s="226"/>
      <c r="Q65" s="227"/>
      <c r="R65" s="228"/>
      <c r="S65" s="229"/>
      <c r="T65" s="216"/>
      <c r="U65" s="216"/>
      <c r="V65" s="216"/>
      <c r="W65" s="216"/>
      <c r="X65" s="230"/>
      <c r="Y65" s="234"/>
      <c r="Z65" s="216"/>
      <c r="AA65" s="216"/>
      <c r="AB65" s="216"/>
      <c r="AC65" s="216"/>
    </row>
    <row r="66" spans="1:29" s="217" customFormat="1" ht="11.25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35"/>
      <c r="M66" s="224"/>
      <c r="N66" s="235"/>
      <c r="O66" s="223"/>
      <c r="P66" s="226"/>
      <c r="Q66" s="227"/>
      <c r="R66" s="228"/>
      <c r="S66" s="229"/>
      <c r="T66" s="216"/>
      <c r="U66" s="216"/>
      <c r="V66" s="216"/>
      <c r="W66" s="216"/>
      <c r="X66" s="230"/>
      <c r="Y66" s="234"/>
      <c r="Z66" s="216"/>
      <c r="AA66" s="216"/>
      <c r="AB66" s="216"/>
      <c r="AC66" s="216"/>
    </row>
    <row r="67" spans="1:29" s="217" customFormat="1" ht="11.25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35"/>
      <c r="M67" s="224"/>
      <c r="N67" s="235"/>
      <c r="O67" s="223"/>
      <c r="P67" s="226"/>
      <c r="Q67" s="227"/>
      <c r="R67" s="228"/>
      <c r="S67" s="229"/>
      <c r="T67" s="216"/>
      <c r="U67" s="216"/>
      <c r="V67" s="216"/>
      <c r="W67" s="216"/>
      <c r="X67" s="230"/>
      <c r="Y67" s="234"/>
      <c r="Z67" s="216"/>
      <c r="AA67" s="216"/>
      <c r="AB67" s="216"/>
      <c r="AC67" s="216"/>
    </row>
    <row r="68" spans="1:29" s="217" customFormat="1" ht="11.2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35"/>
      <c r="M68" s="224"/>
      <c r="N68" s="235"/>
      <c r="O68" s="223"/>
      <c r="P68" s="226"/>
      <c r="Q68" s="227"/>
      <c r="R68" s="228"/>
      <c r="S68" s="229"/>
      <c r="T68" s="216"/>
      <c r="U68" s="216"/>
      <c r="V68" s="216"/>
      <c r="W68" s="216"/>
      <c r="X68" s="230"/>
      <c r="Y68" s="234"/>
      <c r="Z68" s="216"/>
      <c r="AA68" s="216"/>
      <c r="AB68" s="216"/>
      <c r="AC68" s="216"/>
    </row>
  </sheetData>
  <autoFilter ref="A11:X46"/>
  <mergeCells count="30">
    <mergeCell ref="A43:M43"/>
    <mergeCell ref="U38:W38"/>
    <mergeCell ref="N43:P43"/>
    <mergeCell ref="V41:W41"/>
    <mergeCell ref="A40:L40"/>
    <mergeCell ref="N40:P40"/>
    <mergeCell ref="N44:P44"/>
    <mergeCell ref="V39:W39"/>
    <mergeCell ref="V40:W40"/>
    <mergeCell ref="O39:P39"/>
    <mergeCell ref="N41:P41"/>
    <mergeCell ref="V45:W45"/>
    <mergeCell ref="W9:X9"/>
    <mergeCell ref="U44:W44"/>
    <mergeCell ref="V9:V10"/>
    <mergeCell ref="A44:M44"/>
    <mergeCell ref="M26:P26"/>
    <mergeCell ref="A9:A10"/>
    <mergeCell ref="L9:L10"/>
    <mergeCell ref="M9:M10"/>
    <mergeCell ref="O36:V36"/>
    <mergeCell ref="P9:P10"/>
    <mergeCell ref="O9:O10"/>
    <mergeCell ref="U42:W42"/>
    <mergeCell ref="V43:W43"/>
    <mergeCell ref="N1:P1"/>
    <mergeCell ref="M7:O7"/>
    <mergeCell ref="P7:V7"/>
    <mergeCell ref="O5:W5"/>
    <mergeCell ref="O4:X4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50" workbookViewId="0" topLeftCell="A1">
      <selection activeCell="A9" sqref="A9:IV9"/>
    </sheetView>
  </sheetViews>
  <sheetFormatPr defaultColWidth="9.00390625" defaultRowHeight="12.75"/>
  <cols>
    <col min="1" max="1" width="2.375" style="0" customWidth="1"/>
    <col min="3" max="3" width="10.375" style="0" customWidth="1"/>
    <col min="4" max="4" width="18.87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1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0" customFormat="1" ht="13.5" customHeight="1" thickTop="1">
      <c r="A1" s="105" t="s">
        <v>3</v>
      </c>
      <c r="B1" s="106"/>
      <c r="C1" s="106"/>
      <c r="D1" s="106"/>
      <c r="E1" s="106"/>
      <c r="F1" s="107"/>
      <c r="G1" s="108" t="s">
        <v>59</v>
      </c>
      <c r="H1" s="110"/>
      <c r="I1" s="111"/>
      <c r="J1" s="112"/>
      <c r="K1" s="24"/>
    </row>
    <row r="2" spans="1:11" s="10" customFormat="1" ht="13.5" customHeight="1">
      <c r="A2" s="6" t="s">
        <v>53</v>
      </c>
      <c r="B2" s="3"/>
      <c r="C2" s="3"/>
      <c r="D2" s="3"/>
      <c r="E2" s="3"/>
      <c r="F2" s="3"/>
      <c r="G2" s="40" t="s">
        <v>60</v>
      </c>
      <c r="H2" s="113">
        <v>2018</v>
      </c>
      <c r="I2" s="114"/>
      <c r="J2" s="41"/>
      <c r="K2" s="24"/>
    </row>
    <row r="3" spans="1:11" s="10" customFormat="1" ht="13.5" customHeight="1">
      <c r="A3" s="6" t="s">
        <v>54</v>
      </c>
      <c r="B3" s="3"/>
      <c r="C3" s="3"/>
      <c r="D3" s="3"/>
      <c r="E3" s="3"/>
      <c r="F3" s="3"/>
      <c r="G3" s="42"/>
      <c r="H3" s="3"/>
      <c r="I3" s="109"/>
      <c r="J3" s="7"/>
      <c r="K3" s="24"/>
    </row>
    <row r="4" spans="1:11" s="26" customFormat="1" ht="13.5" customHeight="1">
      <c r="A4" s="6" t="s">
        <v>55</v>
      </c>
      <c r="B4" s="3"/>
      <c r="C4" s="3"/>
      <c r="D4" s="3"/>
      <c r="E4" s="3"/>
      <c r="F4" s="3"/>
      <c r="G4" s="3"/>
      <c r="H4" s="3"/>
      <c r="I4" s="109"/>
      <c r="J4" s="7"/>
      <c r="K4" s="25"/>
    </row>
    <row r="5" spans="1:11" s="26" customFormat="1" ht="13.5" customHeight="1">
      <c r="A5" s="645" t="s">
        <v>25</v>
      </c>
      <c r="B5" s="646"/>
      <c r="C5" s="646"/>
      <c r="D5" s="647" t="str">
        <f>'ΕΞΩΦΥ ΣΩΣ'!C8</f>
        <v>78/2018</v>
      </c>
      <c r="E5" s="648"/>
      <c r="F5" s="3"/>
      <c r="G5" s="3"/>
      <c r="H5" s="3"/>
      <c r="I5" s="109"/>
      <c r="J5" s="43"/>
      <c r="K5" s="25"/>
    </row>
    <row r="6" spans="1:11" s="10" customFormat="1" ht="18" customHeight="1" thickBot="1">
      <c r="A6" s="654" t="s">
        <v>8</v>
      </c>
      <c r="B6" s="655"/>
      <c r="C6" s="655"/>
      <c r="D6" s="655"/>
      <c r="E6" s="655"/>
      <c r="F6" s="655"/>
      <c r="G6" s="655"/>
      <c r="H6" s="655"/>
      <c r="I6" s="655"/>
      <c r="J6" s="656"/>
      <c r="K6" s="24"/>
    </row>
    <row r="7" spans="1:11" s="10" customFormat="1" ht="18" customHeight="1">
      <c r="A7" s="651" t="str">
        <f>προμετρηση!G1</f>
        <v>ΑΠΟΚΑΤΑΣΤΑΣΗ ΚΑΘΙΖΗΣΕΩΝ ΚΑΤΑΠΤΩ-</v>
      </c>
      <c r="B7" s="652"/>
      <c r="C7" s="652"/>
      <c r="D7" s="652"/>
      <c r="E7" s="652"/>
      <c r="F7" s="652"/>
      <c r="G7" s="652"/>
      <c r="H7" s="652"/>
      <c r="I7" s="652"/>
      <c r="J7" s="653"/>
      <c r="K7" s="24"/>
    </row>
    <row r="8" spans="1:11" s="10" customFormat="1" ht="18" customHeight="1" thickBot="1">
      <c r="A8" s="659" t="str">
        <f>προμετρηση!G2</f>
        <v>ΣΕΩΝ ΟΔΩΝ ΤΟΥ ΔΗΜΟΥ (ΕΤΟΥΣ 2018)</v>
      </c>
      <c r="B8" s="660"/>
      <c r="C8" s="660"/>
      <c r="D8" s="660"/>
      <c r="E8" s="660"/>
      <c r="F8" s="660"/>
      <c r="G8" s="660"/>
      <c r="H8" s="660"/>
      <c r="I8" s="660"/>
      <c r="J8" s="661"/>
      <c r="K8" s="24"/>
    </row>
    <row r="9" spans="1:11" s="87" customFormat="1" ht="15" customHeight="1">
      <c r="A9" s="88">
        <v>1</v>
      </c>
      <c r="B9" s="123" t="s">
        <v>7</v>
      </c>
      <c r="C9" s="124"/>
      <c r="D9" s="125" t="str">
        <f>'ΠΡΟΥΠΟΛΟΓΙΣΜΟΣ 25-6-18 '!M6</f>
        <v>78/2018</v>
      </c>
      <c r="E9" s="126"/>
      <c r="F9" s="127">
        <v>13</v>
      </c>
      <c r="G9" s="123" t="s">
        <v>65</v>
      </c>
      <c r="H9" s="124"/>
      <c r="I9" s="665"/>
      <c r="J9" s="666"/>
      <c r="K9" s="86"/>
    </row>
    <row r="10" spans="1:11" s="87" customFormat="1" ht="15" customHeight="1">
      <c r="A10" s="89">
        <v>2</v>
      </c>
      <c r="B10" s="91" t="s">
        <v>10</v>
      </c>
      <c r="C10" s="92"/>
      <c r="D10" s="649">
        <f>'ΠΡΟΥΠ ΧΩΡ ΟΜΑΔΕΣ 28-6-2018'!X36</f>
        <v>74400</v>
      </c>
      <c r="E10" s="649"/>
      <c r="F10" s="94">
        <v>14</v>
      </c>
      <c r="G10" s="95" t="s">
        <v>66</v>
      </c>
      <c r="H10" s="92"/>
      <c r="I10" s="657"/>
      <c r="J10" s="658"/>
      <c r="K10" s="86"/>
    </row>
    <row r="11" spans="1:11" s="87" customFormat="1" ht="15" customHeight="1">
      <c r="A11" s="89">
        <v>3</v>
      </c>
      <c r="B11" s="91" t="s">
        <v>9</v>
      </c>
      <c r="C11" s="92"/>
      <c r="D11" s="650" t="s">
        <v>104</v>
      </c>
      <c r="E11" s="650"/>
      <c r="F11" s="94"/>
      <c r="G11" s="95" t="s">
        <v>65</v>
      </c>
      <c r="H11" s="92"/>
      <c r="I11" s="657"/>
      <c r="J11" s="658"/>
      <c r="K11" s="86"/>
    </row>
    <row r="12" spans="1:11" s="87" customFormat="1" ht="15" customHeight="1">
      <c r="A12" s="89"/>
      <c r="B12" s="91" t="s">
        <v>61</v>
      </c>
      <c r="C12" s="92"/>
      <c r="D12" s="117"/>
      <c r="E12" s="128"/>
      <c r="F12" s="94" t="s">
        <v>52</v>
      </c>
      <c r="G12" s="95" t="s">
        <v>66</v>
      </c>
      <c r="H12" s="92"/>
      <c r="I12" s="657"/>
      <c r="J12" s="658"/>
      <c r="K12" s="86"/>
    </row>
    <row r="13" spans="1:11" s="87" customFormat="1" ht="15" customHeight="1">
      <c r="A13" s="89"/>
      <c r="B13" s="91" t="s">
        <v>62</v>
      </c>
      <c r="C13" s="92"/>
      <c r="D13" s="117"/>
      <c r="E13" s="128"/>
      <c r="F13" s="94"/>
      <c r="G13" s="95" t="s">
        <v>65</v>
      </c>
      <c r="H13" s="92"/>
      <c r="I13" s="116"/>
      <c r="J13" s="96"/>
      <c r="K13" s="86"/>
    </row>
    <row r="14" spans="1:11" s="87" customFormat="1" ht="15" customHeight="1">
      <c r="A14" s="89">
        <v>4</v>
      </c>
      <c r="B14" s="91" t="s">
        <v>11</v>
      </c>
      <c r="C14" s="92"/>
      <c r="D14" s="129"/>
      <c r="E14" s="117"/>
      <c r="F14" s="94" t="s">
        <v>68</v>
      </c>
      <c r="G14" s="95" t="s">
        <v>66</v>
      </c>
      <c r="H14" s="92"/>
      <c r="I14" s="117"/>
      <c r="J14" s="96"/>
      <c r="K14" s="86"/>
    </row>
    <row r="15" spans="1:11" s="87" customFormat="1" ht="15" customHeight="1">
      <c r="A15" s="89">
        <v>5</v>
      </c>
      <c r="B15" s="91" t="s">
        <v>12</v>
      </c>
      <c r="C15" s="92"/>
      <c r="D15" s="130"/>
      <c r="E15" s="117"/>
      <c r="F15" s="94"/>
      <c r="G15" s="95" t="s">
        <v>65</v>
      </c>
      <c r="H15" s="92"/>
      <c r="I15" s="93"/>
      <c r="J15" s="96"/>
      <c r="K15" s="86"/>
    </row>
    <row r="16" spans="1:11" s="87" customFormat="1" ht="15" customHeight="1">
      <c r="A16" s="89">
        <v>6</v>
      </c>
      <c r="B16" s="91" t="s">
        <v>13</v>
      </c>
      <c r="C16" s="92"/>
      <c r="D16" s="116"/>
      <c r="E16" s="117"/>
      <c r="F16" s="94" t="s">
        <v>67</v>
      </c>
      <c r="G16" s="95" t="s">
        <v>66</v>
      </c>
      <c r="H16" s="92"/>
      <c r="I16" s="93"/>
      <c r="J16" s="96"/>
      <c r="K16" s="86"/>
    </row>
    <row r="17" spans="1:11" s="87" customFormat="1" ht="15" customHeight="1">
      <c r="A17" s="89">
        <v>7</v>
      </c>
      <c r="B17" s="91" t="s">
        <v>63</v>
      </c>
      <c r="C17" s="92"/>
      <c r="D17" s="116"/>
      <c r="E17" s="117"/>
      <c r="F17" s="94"/>
      <c r="G17" s="95" t="s">
        <v>65</v>
      </c>
      <c r="H17" s="92"/>
      <c r="I17" s="93"/>
      <c r="J17" s="96"/>
      <c r="K17" s="86"/>
    </row>
    <row r="18" spans="1:11" s="87" customFormat="1" ht="15" customHeight="1">
      <c r="A18" s="89">
        <v>8</v>
      </c>
      <c r="B18" s="91" t="s">
        <v>14</v>
      </c>
      <c r="C18" s="92"/>
      <c r="D18" s="117"/>
      <c r="E18" s="117"/>
      <c r="F18" s="94" t="s">
        <v>69</v>
      </c>
      <c r="G18" s="95" t="s">
        <v>66</v>
      </c>
      <c r="H18" s="92"/>
      <c r="I18" s="131"/>
      <c r="J18" s="96"/>
      <c r="K18" s="86"/>
    </row>
    <row r="19" spans="1:11" s="87" customFormat="1" ht="15" customHeight="1">
      <c r="A19" s="89">
        <v>9</v>
      </c>
      <c r="B19" s="132" t="s">
        <v>23</v>
      </c>
      <c r="C19" s="92"/>
      <c r="D19" s="121"/>
      <c r="E19" s="117"/>
      <c r="F19" s="94"/>
      <c r="G19" s="133" t="s">
        <v>72</v>
      </c>
      <c r="H19" s="100"/>
      <c r="I19" s="667"/>
      <c r="J19" s="668"/>
      <c r="K19" s="86"/>
    </row>
    <row r="20" spans="1:11" s="87" customFormat="1" ht="15" customHeight="1">
      <c r="A20" s="89">
        <v>10</v>
      </c>
      <c r="B20" s="91" t="s">
        <v>21</v>
      </c>
      <c r="C20" s="92"/>
      <c r="D20" s="121" t="s">
        <v>105</v>
      </c>
      <c r="E20" s="117"/>
      <c r="F20" s="94"/>
      <c r="G20" s="133" t="s">
        <v>97</v>
      </c>
      <c r="H20" s="99"/>
      <c r="I20" s="667"/>
      <c r="J20" s="669"/>
      <c r="K20" s="86"/>
    </row>
    <row r="21" spans="1:11" s="87" customFormat="1" ht="15" customHeight="1">
      <c r="A21" s="89">
        <v>11</v>
      </c>
      <c r="B21" s="91" t="s">
        <v>92</v>
      </c>
      <c r="C21" s="92"/>
      <c r="D21" s="121"/>
      <c r="E21" s="117"/>
      <c r="F21" s="94"/>
      <c r="G21" s="95" t="s">
        <v>70</v>
      </c>
      <c r="H21" s="92"/>
      <c r="I21" s="663"/>
      <c r="J21" s="664"/>
      <c r="K21" s="86"/>
    </row>
    <row r="22" spans="1:11" s="87" customFormat="1" ht="15" customHeight="1">
      <c r="A22" s="89">
        <v>12</v>
      </c>
      <c r="B22" s="91" t="s">
        <v>22</v>
      </c>
      <c r="C22" s="92"/>
      <c r="D22" s="115"/>
      <c r="E22" s="117"/>
      <c r="F22" s="94">
        <v>17</v>
      </c>
      <c r="G22" s="95" t="s">
        <v>71</v>
      </c>
      <c r="H22" s="92"/>
      <c r="I22" s="667"/>
      <c r="J22" s="668"/>
      <c r="K22" s="86"/>
    </row>
    <row r="23" spans="1:11" s="87" customFormat="1" ht="15" customHeight="1">
      <c r="A23" s="118"/>
      <c r="B23" s="119" t="s">
        <v>84</v>
      </c>
      <c r="C23" s="120"/>
      <c r="D23" s="122"/>
      <c r="E23" s="117"/>
      <c r="F23" s="94">
        <v>18</v>
      </c>
      <c r="G23" s="99" t="s">
        <v>73</v>
      </c>
      <c r="H23" s="100"/>
      <c r="I23" s="667"/>
      <c r="J23" s="668"/>
      <c r="K23" s="86"/>
    </row>
    <row r="24" spans="1:11" s="87" customFormat="1" ht="15" customHeight="1">
      <c r="A24" s="89">
        <v>13</v>
      </c>
      <c r="B24" s="91" t="s">
        <v>64</v>
      </c>
      <c r="C24" s="92"/>
      <c r="D24" s="115"/>
      <c r="E24" s="117"/>
      <c r="F24" s="94">
        <v>19</v>
      </c>
      <c r="G24" s="87" t="s">
        <v>101</v>
      </c>
      <c r="I24" s="670"/>
      <c r="J24" s="671"/>
      <c r="K24" s="86"/>
    </row>
    <row r="25" spans="1:11" s="98" customFormat="1" ht="15" customHeight="1">
      <c r="A25" s="89">
        <v>14</v>
      </c>
      <c r="B25" s="91"/>
      <c r="C25" s="92"/>
      <c r="D25" s="115"/>
      <c r="E25" s="93"/>
      <c r="F25" s="94">
        <v>20</v>
      </c>
      <c r="G25" s="95" t="s">
        <v>74</v>
      </c>
      <c r="H25" s="92"/>
      <c r="I25" s="663"/>
      <c r="J25" s="664"/>
      <c r="K25" s="97"/>
    </row>
    <row r="26" spans="1:11" s="98" customFormat="1" ht="15" customHeight="1">
      <c r="A26" s="90">
        <v>15</v>
      </c>
      <c r="B26" s="91" t="s">
        <v>15</v>
      </c>
      <c r="C26" s="92"/>
      <c r="D26" s="115"/>
      <c r="E26" s="93"/>
      <c r="F26" s="94">
        <v>21</v>
      </c>
      <c r="G26" s="150" t="s">
        <v>98</v>
      </c>
      <c r="H26" s="151"/>
      <c r="I26" s="93"/>
      <c r="J26" s="96"/>
      <c r="K26" s="97"/>
    </row>
    <row r="27" spans="1:11" s="98" customFormat="1" ht="15" customHeight="1">
      <c r="A27" s="90"/>
      <c r="B27" s="91" t="s">
        <v>18</v>
      </c>
      <c r="C27" s="92"/>
      <c r="D27" s="116"/>
      <c r="E27" s="93"/>
      <c r="F27" s="94">
        <v>22</v>
      </c>
      <c r="G27" s="119" t="s">
        <v>99</v>
      </c>
      <c r="H27" s="120"/>
      <c r="I27" s="93"/>
      <c r="J27" s="96"/>
      <c r="K27" s="97"/>
    </row>
    <row r="28" spans="1:11" s="98" customFormat="1" ht="15" customHeight="1">
      <c r="A28" s="90">
        <v>16</v>
      </c>
      <c r="B28" s="91" t="s">
        <v>16</v>
      </c>
      <c r="C28" s="92"/>
      <c r="D28" s="115"/>
      <c r="E28" s="93"/>
      <c r="F28" s="94">
        <v>23</v>
      </c>
      <c r="G28" s="119" t="s">
        <v>100</v>
      </c>
      <c r="H28" s="120"/>
      <c r="I28" s="93"/>
      <c r="J28" s="96"/>
      <c r="K28" s="97"/>
    </row>
    <row r="29" spans="1:11" s="98" customFormat="1" ht="15" customHeight="1">
      <c r="A29" s="90"/>
      <c r="B29" s="91" t="s">
        <v>19</v>
      </c>
      <c r="C29" s="92"/>
      <c r="D29" s="117"/>
      <c r="E29" s="93"/>
      <c r="F29" s="94"/>
      <c r="G29" s="95"/>
      <c r="H29" s="92"/>
      <c r="I29" s="93"/>
      <c r="J29" s="96"/>
      <c r="K29" s="97"/>
    </row>
    <row r="30" spans="1:11" s="87" customFormat="1" ht="15" customHeight="1">
      <c r="A30" s="90">
        <v>17</v>
      </c>
      <c r="B30" s="91" t="s">
        <v>17</v>
      </c>
      <c r="C30" s="92"/>
      <c r="D30" s="115"/>
      <c r="E30" s="93"/>
      <c r="F30" s="94"/>
      <c r="G30" s="95"/>
      <c r="H30" s="92"/>
      <c r="I30" s="93"/>
      <c r="J30" s="96"/>
      <c r="K30" s="86"/>
    </row>
    <row r="31" spans="1:11" s="87" customFormat="1" ht="12" customHeight="1">
      <c r="A31" s="89"/>
      <c r="B31" s="91" t="s">
        <v>20</v>
      </c>
      <c r="C31" s="92"/>
      <c r="D31" s="117"/>
      <c r="E31" s="93"/>
      <c r="F31" s="94"/>
      <c r="G31" s="95"/>
      <c r="H31" s="92"/>
      <c r="I31" s="93"/>
      <c r="J31" s="96"/>
      <c r="K31" s="86"/>
    </row>
    <row r="32" spans="1:11" ht="12.75">
      <c r="A32" s="89">
        <v>18</v>
      </c>
      <c r="B32" s="91" t="s">
        <v>85</v>
      </c>
      <c r="C32" s="92"/>
      <c r="D32" s="117"/>
      <c r="E32" s="67"/>
      <c r="F32" s="134"/>
      <c r="G32" s="134"/>
      <c r="H32" s="152"/>
      <c r="I32" s="153"/>
      <c r="J32" s="154"/>
      <c r="K32" s="7"/>
    </row>
    <row r="33" spans="1:11" ht="12.75">
      <c r="A33" s="6"/>
      <c r="B33" s="67"/>
      <c r="C33" s="67"/>
      <c r="D33" s="135"/>
      <c r="E33" s="67"/>
      <c r="F33" s="67"/>
      <c r="G33" s="67"/>
      <c r="H33" s="67"/>
      <c r="I33" s="136"/>
      <c r="J33" s="43"/>
      <c r="K33" s="7"/>
    </row>
    <row r="34" spans="1:11" ht="15" customHeight="1">
      <c r="A34" s="6"/>
      <c r="B34" s="636" t="s">
        <v>75</v>
      </c>
      <c r="C34" s="637"/>
      <c r="D34" s="638"/>
      <c r="E34" s="95"/>
      <c r="F34" s="95"/>
      <c r="G34" s="637" t="s">
        <v>79</v>
      </c>
      <c r="H34" s="637"/>
      <c r="I34" s="637"/>
      <c r="J34" s="639"/>
      <c r="K34" s="7"/>
    </row>
    <row r="35" spans="1:11" s="103" customFormat="1" ht="15" customHeight="1">
      <c r="A35" s="101"/>
      <c r="B35" s="94" t="s">
        <v>76</v>
      </c>
      <c r="C35" s="94" t="s">
        <v>77</v>
      </c>
      <c r="D35" s="94" t="s">
        <v>78</v>
      </c>
      <c r="E35" s="137"/>
      <c r="F35" s="138" t="s">
        <v>37</v>
      </c>
      <c r="G35" s="139" t="s">
        <v>80</v>
      </c>
      <c r="H35" s="640" t="s">
        <v>86</v>
      </c>
      <c r="I35" s="641"/>
      <c r="J35" s="140" t="s">
        <v>81</v>
      </c>
      <c r="K35" s="102"/>
    </row>
    <row r="36" spans="1:11" s="103" customFormat="1" ht="15" customHeight="1">
      <c r="A36" s="171"/>
      <c r="B36" s="142" t="s">
        <v>137</v>
      </c>
      <c r="C36" s="172">
        <f>'ΕΞΩΦΥ ΣΩΣ'!D29</f>
        <v>35000</v>
      </c>
      <c r="D36" s="182" t="str">
        <f>'ΕΞΩΦΥ ΣΩΣ'!D28:E28</f>
        <v>30-7333-496</v>
      </c>
      <c r="E36" s="137"/>
      <c r="F36" s="138">
        <v>1</v>
      </c>
      <c r="G36" s="139" t="s">
        <v>87</v>
      </c>
      <c r="H36" s="644"/>
      <c r="I36" s="641"/>
      <c r="J36" s="143"/>
      <c r="K36" s="102"/>
    </row>
    <row r="37" spans="1:11" s="103" customFormat="1" ht="15" customHeight="1">
      <c r="A37" s="101"/>
      <c r="B37" s="94"/>
      <c r="C37" s="141"/>
      <c r="D37" s="142"/>
      <c r="E37" s="137"/>
      <c r="F37" s="138">
        <v>2</v>
      </c>
      <c r="G37" s="139" t="s">
        <v>88</v>
      </c>
      <c r="H37" s="644"/>
      <c r="I37" s="641"/>
      <c r="J37" s="143"/>
      <c r="K37" s="102"/>
    </row>
    <row r="38" spans="1:11" s="103" customFormat="1" ht="15" customHeight="1">
      <c r="A38" s="101"/>
      <c r="B38" s="94"/>
      <c r="C38" s="141"/>
      <c r="D38" s="142"/>
      <c r="E38" s="137"/>
      <c r="F38" s="138">
        <v>3</v>
      </c>
      <c r="G38" s="139" t="s">
        <v>89</v>
      </c>
      <c r="H38" s="644"/>
      <c r="I38" s="641"/>
      <c r="J38" s="143"/>
      <c r="K38" s="102"/>
    </row>
    <row r="39" spans="1:11" s="103" customFormat="1" ht="15" customHeight="1">
      <c r="A39" s="101"/>
      <c r="B39" s="94"/>
      <c r="C39" s="141"/>
      <c r="D39" s="142"/>
      <c r="E39" s="137"/>
      <c r="F39" s="138">
        <v>4</v>
      </c>
      <c r="G39" s="139" t="s">
        <v>90</v>
      </c>
      <c r="H39" s="644"/>
      <c r="I39" s="641"/>
      <c r="J39" s="143"/>
      <c r="K39" s="102"/>
    </row>
    <row r="40" spans="1:11" s="103" customFormat="1" ht="15" customHeight="1">
      <c r="A40" s="101"/>
      <c r="B40" s="94"/>
      <c r="C40" s="141"/>
      <c r="D40" s="142"/>
      <c r="E40" s="137"/>
      <c r="F40" s="138">
        <v>5</v>
      </c>
      <c r="G40" s="139" t="s">
        <v>91</v>
      </c>
      <c r="H40" s="644"/>
      <c r="I40" s="641"/>
      <c r="J40" s="143"/>
      <c r="K40" s="102"/>
    </row>
    <row r="41" spans="1:11" s="103" customFormat="1" ht="15" customHeight="1">
      <c r="A41" s="101"/>
      <c r="B41" s="94"/>
      <c r="C41" s="141"/>
      <c r="D41" s="142"/>
      <c r="E41" s="137"/>
      <c r="F41" s="138">
        <v>6</v>
      </c>
      <c r="G41" s="139" t="s">
        <v>93</v>
      </c>
      <c r="H41" s="644"/>
      <c r="I41" s="662"/>
      <c r="J41" s="143"/>
      <c r="K41" s="102"/>
    </row>
    <row r="42" spans="1:11" s="103" customFormat="1" ht="15" customHeight="1">
      <c r="A42" s="101"/>
      <c r="B42" s="94"/>
      <c r="C42" s="141"/>
      <c r="D42" s="142"/>
      <c r="E42" s="137"/>
      <c r="F42" s="138">
        <v>7</v>
      </c>
      <c r="G42" s="139" t="s">
        <v>94</v>
      </c>
      <c r="H42" s="644"/>
      <c r="I42" s="641"/>
      <c r="J42" s="143"/>
      <c r="K42" s="102"/>
    </row>
    <row r="43" spans="1:11" s="103" customFormat="1" ht="15" customHeight="1">
      <c r="A43" s="101"/>
      <c r="B43" s="94"/>
      <c r="C43" s="141"/>
      <c r="D43" s="142"/>
      <c r="E43" s="137"/>
      <c r="F43" s="138">
        <v>8</v>
      </c>
      <c r="G43" s="139" t="s">
        <v>95</v>
      </c>
      <c r="H43" s="644"/>
      <c r="I43" s="641"/>
      <c r="J43" s="143"/>
      <c r="K43" s="102"/>
    </row>
    <row r="44" spans="1:11" ht="15" customHeight="1">
      <c r="A44" s="6"/>
      <c r="B44" s="144"/>
      <c r="C44" s="145"/>
      <c r="D44" s="146"/>
      <c r="E44" s="67"/>
      <c r="F44" s="138">
        <v>9</v>
      </c>
      <c r="G44" s="139" t="s">
        <v>96</v>
      </c>
      <c r="H44" s="640"/>
      <c r="I44" s="641"/>
      <c r="J44" s="143"/>
      <c r="K44" s="7"/>
    </row>
    <row r="45" spans="1:11" s="87" customFormat="1" ht="15" customHeight="1">
      <c r="A45" s="104"/>
      <c r="B45" s="147"/>
      <c r="C45" s="147"/>
      <c r="D45" s="148"/>
      <c r="E45" s="147"/>
      <c r="F45" s="147"/>
      <c r="G45" s="147"/>
      <c r="H45" s="642" t="s">
        <v>82</v>
      </c>
      <c r="I45" s="643"/>
      <c r="J45" s="149">
        <f>SUM(J36:J44)</f>
        <v>0</v>
      </c>
      <c r="K45" s="86"/>
    </row>
    <row r="46" spans="1:11" ht="15" customHeight="1">
      <c r="A46" s="6"/>
      <c r="B46" s="67"/>
      <c r="C46" s="67"/>
      <c r="D46" s="135"/>
      <c r="E46" s="67"/>
      <c r="F46" s="67"/>
      <c r="G46" s="67"/>
      <c r="H46" s="634" t="s">
        <v>83</v>
      </c>
      <c r="I46" s="635"/>
      <c r="J46" s="149">
        <f>D26-J45</f>
        <v>0</v>
      </c>
      <c r="K46" s="7"/>
    </row>
    <row r="47" spans="1:11" ht="13.5" thickBot="1">
      <c r="A47" s="173"/>
      <c r="B47" s="174"/>
      <c r="C47" s="174"/>
      <c r="D47" s="174"/>
      <c r="E47" s="174"/>
      <c r="F47" s="174"/>
      <c r="G47" s="174"/>
      <c r="H47" s="174"/>
      <c r="I47" s="175"/>
      <c r="J47" s="176"/>
      <c r="K47" s="7"/>
    </row>
    <row r="48" ht="13.5" thickTop="1"/>
  </sheetData>
  <mergeCells count="32"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  <mergeCell ref="H36:I36"/>
    <mergeCell ref="H41:I41"/>
    <mergeCell ref="H42:I42"/>
    <mergeCell ref="H37:I37"/>
    <mergeCell ref="A5:C5"/>
    <mergeCell ref="D5:E5"/>
    <mergeCell ref="D10:E10"/>
    <mergeCell ref="D11:E11"/>
    <mergeCell ref="A7:J7"/>
    <mergeCell ref="A6:J6"/>
    <mergeCell ref="I10:J10"/>
    <mergeCell ref="A8:J8"/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2018-07-04T05:40:35Z</cp:lastPrinted>
  <dcterms:created xsi:type="dcterms:W3CDTF">1996-12-31T22:22:20Z</dcterms:created>
  <dcterms:modified xsi:type="dcterms:W3CDTF">2018-07-04T06:33:01Z</dcterms:modified>
  <cp:category/>
  <cp:version/>
  <cp:contentType/>
  <cp:contentStatus/>
</cp:coreProperties>
</file>