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ΡΟΫΠΟΛΟΓΙΣΜΟΣ ΜΕΛΕΤΗΣ" sheetId="1" r:id="rId1"/>
  </sheets>
  <definedNames/>
  <calcPr fullCalcOnLoad="1"/>
</workbook>
</file>

<file path=xl/sharedStrings.xml><?xml version="1.0" encoding="utf-8"?>
<sst xmlns="http://schemas.openxmlformats.org/spreadsheetml/2006/main" count="131" uniqueCount="112">
  <si>
    <t>EΛΛHNIKH ΔHMOKPATIA</t>
  </si>
  <si>
    <t xml:space="preserve">TOΠOΣ EPΓOY:  Τ.Κ. ΚΑΛΟΧΙΟΥ ΓΡΕΒΕΝΩΝ </t>
  </si>
  <si>
    <t>ΠEPIΦEPEIA  ΔΥΤΙΚΗΣ  ΜΑΚΕΔΟΝΙΑΣ</t>
  </si>
  <si>
    <t xml:space="preserve">                            ΔΗΜΟΥ ΓΡΕΒΕΝΩΝ</t>
  </si>
  <si>
    <t>ΔΗΜΟΣ ΓΡΕΒΕΝΩΝ</t>
  </si>
  <si>
    <t xml:space="preserve">EΡΓO  :  ΚΑΤΑΣΚΕΥΗ ΓΕΦΥΡΟΠΛΑΣΤΙΓΓΑΣ </t>
  </si>
  <si>
    <t>ΔΙΕΥΘΥΝΣΗ ΤΕΧΝΙΚΗΣ ΥΠΗΡΕΣΙΑΣ ΔΗΜΟΥ ΓΡΕΒΕΝΩΝ</t>
  </si>
  <si>
    <t xml:space="preserve">               (ΕΤΟΣ 2018)</t>
  </si>
  <si>
    <t>ΑΡ.ΜΕΛΕΤΗΣ       125/2018</t>
  </si>
  <si>
    <t>ΠΡΟΫΠΟΛΟΓΙΣΜΟΣ:  49.000,00 €</t>
  </si>
  <si>
    <t>ΠΡΟΫΠΟΛΟΓΙΣΜΟΣ</t>
  </si>
  <si>
    <t>Α/Α</t>
  </si>
  <si>
    <t>Είδος Εργασίας</t>
  </si>
  <si>
    <t>Α.Τ.</t>
  </si>
  <si>
    <t>Κωδ. Άρθρου</t>
  </si>
  <si>
    <t xml:space="preserve">Κωδ. Αναθ. </t>
  </si>
  <si>
    <t>Μονάδα Μετρησης</t>
  </si>
  <si>
    <t>Ποσότητα</t>
  </si>
  <si>
    <t>Τιμή Μονάδας</t>
  </si>
  <si>
    <t>Δαπάνη</t>
  </si>
  <si>
    <t>1. ΟΙΚΟΔΟΜΙΚΑ</t>
  </si>
  <si>
    <t>Γενικές εκσκαφές σε έδαφος γαιώδες-ημιβραχώδες για την δημιουργία υπογείων κλπ χώρων</t>
  </si>
  <si>
    <t>1.01</t>
  </si>
  <si>
    <t>20.02</t>
  </si>
  <si>
    <t>ΟΙΚ-2112</t>
  </si>
  <si>
    <t>m3</t>
  </si>
  <si>
    <t>Eκσκαφή θεμελίων και τάφρων με χρήση μηχανικών μέσων σε εδάφη γαιώδη-ημιβραχώδη</t>
  </si>
  <si>
    <t>1.02</t>
  </si>
  <si>
    <t>20.05.01</t>
  </si>
  <si>
    <t>ΟΙΚ-2124</t>
  </si>
  <si>
    <t>Επίχωση με προϊόντα εκσκαφών, εκβραχισμών ή κατεδαφίσεων</t>
  </si>
  <si>
    <t>1.03</t>
  </si>
  <si>
    <t>20.10</t>
  </si>
  <si>
    <t>ΟΙΚ-2162</t>
  </si>
  <si>
    <t>Εξυγιαντικές στρώσεις με θραυστό υλικό λατομείου</t>
  </si>
  <si>
    <t>1.04</t>
  </si>
  <si>
    <t>20.20</t>
  </si>
  <si>
    <t>Φορτοεκφόρτωση προϊόντων εκσκαφών με μηχανικά μέσα</t>
  </si>
  <si>
    <t>1.05</t>
  </si>
  <si>
    <t>20.30</t>
  </si>
  <si>
    <t>ΟΙΚ-2171</t>
  </si>
  <si>
    <t>Προμήθεια, μεταφορά επί τόπου, διάστρωση και συμπύκνωση σκυροδέματος με χρήση αντλίας ή πυργογερανού  Για κατασκευές από σκυρόδεμα κατηγορίας C16/20</t>
  </si>
  <si>
    <t>1.06</t>
  </si>
  <si>
    <t>32.01.04</t>
  </si>
  <si>
    <t>ΟΙΚ-3214</t>
  </si>
  <si>
    <t>Προσαύξηση τιμής σκυροδέματος οποιασδήποτε κατηγορίας, όταν το σύνολο της χρησιμοποιούμενης ποσότητας δεν υπερβαίνει τα 30,00 m3  Για κατασκευές από σκυρόδεμα κατηγορίας C16/20</t>
  </si>
  <si>
    <t>1.07</t>
  </si>
  <si>
    <t>32.25.03</t>
  </si>
  <si>
    <t>ΟΙΚ-3223.Α.5</t>
  </si>
  <si>
    <t>Ξυλότυποι συνήθων χυτών κατασκευών</t>
  </si>
  <si>
    <t>1.08</t>
  </si>
  <si>
    <t>38.03</t>
  </si>
  <si>
    <t>ΟΙΚ 3816</t>
  </si>
  <si>
    <t>m2</t>
  </si>
  <si>
    <t>Χαλύβδινοι οπλισμοί κατηγορίας B500C (S500s)</t>
  </si>
  <si>
    <t>1.09</t>
  </si>
  <si>
    <t>38.20.02</t>
  </si>
  <si>
    <t>ΟΙΚ-3873</t>
  </si>
  <si>
    <t>kg</t>
  </si>
  <si>
    <t>Δομικά πλέγματα B500C (S500s)</t>
  </si>
  <si>
    <t>1.10</t>
  </si>
  <si>
    <t>38.20.03</t>
  </si>
  <si>
    <t>Οπτοπλινθοδομές με διακένους τυποποιημένους οπτοπλίνθους 9x12x19 cm                                            Πάχους 1/2 πλίνθου (δρομικοί τοίχοι)</t>
  </si>
  <si>
    <t>1.11</t>
  </si>
  <si>
    <t>46.10.02</t>
  </si>
  <si>
    <t>ΟΙΚ-4662.1</t>
  </si>
  <si>
    <t>Διαζώματα (σενάζ) από ελαφρά οπλισμένο σκυρόδεμα  Γραμμικά διαζώματα (σενάζ) μπατικών τοίχων</t>
  </si>
  <si>
    <t>1.12</t>
  </si>
  <si>
    <t>49.01.02</t>
  </si>
  <si>
    <t>ΟΙΚ 3213</t>
  </si>
  <si>
    <t>m</t>
  </si>
  <si>
    <t>Θύρες σιδηρές πλήρεις ανοιγόμενες</t>
  </si>
  <si>
    <t>1.13</t>
  </si>
  <si>
    <t>62.24</t>
  </si>
  <si>
    <t>ΟΙΚ 6224</t>
  </si>
  <si>
    <t>Επιχρίσματα τριπτά ή πατητά με τσιμεντοκονίαμα</t>
  </si>
  <si>
    <t>1.14</t>
  </si>
  <si>
    <t>71.22</t>
  </si>
  <si>
    <t>ΟΙΚ 7122</t>
  </si>
  <si>
    <t>Χρωματισμοί επί επιφανειών επιχρισμάτων με χρώματα υδατικής διασποράς, ακρυλικής, στυρενιοακρυλικής ή πολυβινυλικής βάσεως               Εξωτερικών επιφανειών με χρήση χρωμάτων, ακρυλικής ή στυρενιο-ακριλικής βάσεως.</t>
  </si>
  <si>
    <t>1.15</t>
  </si>
  <si>
    <t>77.80.02</t>
  </si>
  <si>
    <t>ΟΙΚ 7785.1</t>
  </si>
  <si>
    <t>Επίστρωση με απλό ασφαλτόπανο</t>
  </si>
  <si>
    <t>1.16</t>
  </si>
  <si>
    <t>79.09</t>
  </si>
  <si>
    <t>ΟΙΚ 7912</t>
  </si>
  <si>
    <t>Υπέργεια ηλεκτρονική γεφυροπλάστιγγα, χαλύβδινη, βαρέου τύπου.</t>
  </si>
  <si>
    <t>1.17</t>
  </si>
  <si>
    <t>61.05 Σχ.</t>
  </si>
  <si>
    <t>ΟΙΚ 6104</t>
  </si>
  <si>
    <t>Τεμ.</t>
  </si>
  <si>
    <t xml:space="preserve">ΣΥΝΟΛΟ: ΟΜΑΔΑΣ 1. ΟΙΚΟΔΟΜΙΚΑ </t>
  </si>
  <si>
    <t xml:space="preserve">2. ΗΛΕΚΤΡΟΜΗΧΑΝΟΛΟΓΙΚΑ </t>
  </si>
  <si>
    <t>Πίλλαρ φωτισμού</t>
  </si>
  <si>
    <t>2.01</t>
  </si>
  <si>
    <t>60.10.80.01</t>
  </si>
  <si>
    <t>ΗΛΜ 052</t>
  </si>
  <si>
    <t xml:space="preserve">ΣΥΝΟΛΟ: ΟΜΑΔΑΣ 2.ΗΛΕΚΤΡΟΜΗΧΑΝΟΛΟΓΙΚΑ </t>
  </si>
  <si>
    <t xml:space="preserve">Σύνολο </t>
  </si>
  <si>
    <t>ΓΕ και ΟΕ</t>
  </si>
  <si>
    <t>Απρόβλεπτα 15%</t>
  </si>
  <si>
    <t>Αναθεώρηση</t>
  </si>
  <si>
    <t>ΦΠΑ 24%</t>
  </si>
  <si>
    <t>ΓΡΕΒΕΝΑ 15/11/2018</t>
  </si>
  <si>
    <t>ΘΕΩΡΗΘΗΚΕ</t>
  </si>
  <si>
    <t>ΟΙ   ΣΥΝΤΑΚΤΕΣ</t>
  </si>
  <si>
    <t>Ο Δ/ΝΤΗΣ Τ Υ</t>
  </si>
  <si>
    <t xml:space="preserve">     ΜΑΤΕΝΤΖΙΔΗΣ ΙΩΑΝΝΗΣ                                    ΜΠΟΤΖΗ ΕΙΡΗΝΗ </t>
  </si>
  <si>
    <t>ΚΑΡΕΤΣΟΣ ΑΝΑΣΤΑΣΙΟΣ</t>
  </si>
  <si>
    <t xml:space="preserve"> ΜΗΧ/ΓΟΣ ΜΗΧ/ΚΟΣ ΤΕ                               ΠΟΛΙΤΙΚΟΣ ΜΗΧ/ΚΟΣ ΤΕ</t>
  </si>
  <si>
    <t>ΜΗΧ/ΓΟΣ ΜΗΧ/ΚΟΣ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</si>
</sst>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€-408]\ * #,##0.00\ ;\-[$€-408]\ * #,##0.00\ ;[$€-408]\ * \-#\ ;@\ "/>
    <numFmt numFmtId="166" formatCode="#,##0.00&quot; €&quot;"/>
    <numFmt numFmtId="167" formatCode="#,##0.00"/>
    <numFmt numFmtId="168" formatCode="0.00"/>
    <numFmt numFmtId="169" formatCode="#,##0.00\ "/>
    <numFmt numFmtId="170" formatCode="#,##0.00\ [$€-408];\-#,##0.00\ [$€-408]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9"/>
      <name val="Times New Roman"/>
      <family val="1"/>
    </font>
    <font>
      <sz val="10"/>
      <name val="Μοντέρνα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</cellStyleXfs>
  <cellXfs count="5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4" fontId="15" fillId="0" borderId="2" xfId="0" applyFont="1" applyBorder="1" applyAlignment="1">
      <alignment horizontal="center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horizontal="center" wrapText="1"/>
    </xf>
    <xf numFmtId="164" fontId="16" fillId="0" borderId="3" xfId="0" applyFont="1" applyBorder="1" applyAlignment="1">
      <alignment horizontal="center"/>
    </xf>
    <xf numFmtId="164" fontId="16" fillId="8" borderId="3" xfId="0" applyFont="1" applyFill="1" applyBorder="1" applyAlignment="1">
      <alignment/>
    </xf>
    <xf numFmtId="164" fontId="17" fillId="8" borderId="3" xfId="0" applyFont="1" applyFill="1" applyBorder="1" applyAlignment="1">
      <alignment horizontal="left" vertical="center" wrapText="1"/>
    </xf>
    <xf numFmtId="164" fontId="16" fillId="8" borderId="3" xfId="0" applyFont="1" applyFill="1" applyBorder="1" applyAlignment="1">
      <alignment horizontal="center" wrapText="1"/>
    </xf>
    <xf numFmtId="164" fontId="16" fillId="8" borderId="3" xfId="0" applyFont="1" applyFill="1" applyBorder="1" applyAlignment="1">
      <alignment horizontal="center"/>
    </xf>
    <xf numFmtId="164" fontId="18" fillId="0" borderId="3" xfId="49" applyFont="1" applyFill="1" applyBorder="1" applyAlignment="1">
      <alignment horizontal="center" vertical="center"/>
      <protection/>
    </xf>
    <xf numFmtId="164" fontId="1" fillId="0" borderId="3" xfId="0" applyFont="1" applyBorder="1" applyAlignment="1">
      <alignment vertical="center" wrapText="1"/>
    </xf>
    <xf numFmtId="164" fontId="17" fillId="0" borderId="3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7" fontId="18" fillId="0" borderId="3" xfId="49" applyNumberFormat="1" applyFont="1" applyFill="1" applyBorder="1" applyAlignment="1">
      <alignment horizontal="center" vertical="center"/>
      <protection/>
    </xf>
    <xf numFmtId="168" fontId="1" fillId="0" borderId="3" xfId="0" applyNumberFormat="1" applyFont="1" applyBorder="1" applyAlignment="1">
      <alignment vertical="center"/>
    </xf>
    <xf numFmtId="166" fontId="19" fillId="0" borderId="3" xfId="49" applyNumberFormat="1" applyFont="1" applyFill="1" applyBorder="1" applyAlignment="1">
      <alignment horizontal="right" vertical="center"/>
      <protection/>
    </xf>
    <xf numFmtId="164" fontId="20" fillId="0" borderId="0" xfId="0" applyFont="1" applyBorder="1" applyAlignment="1">
      <alignment horizontal="center" vertical="center"/>
    </xf>
    <xf numFmtId="167" fontId="18" fillId="0" borderId="3" xfId="39" applyNumberFormat="1" applyFont="1" applyFill="1" applyBorder="1" applyAlignment="1">
      <alignment horizontal="center" vertical="center"/>
      <protection/>
    </xf>
    <xf numFmtId="169" fontId="1" fillId="0" borderId="3" xfId="0" applyNumberFormat="1" applyFont="1" applyBorder="1" applyAlignment="1">
      <alignment vertical="center"/>
    </xf>
    <xf numFmtId="164" fontId="21" fillId="0" borderId="0" xfId="0" applyFont="1" applyAlignment="1">
      <alignment/>
    </xf>
    <xf numFmtId="167" fontId="18" fillId="0" borderId="3" xfId="50" applyNumberFormat="1" applyFont="1" applyFill="1" applyBorder="1" applyAlignment="1">
      <alignment horizontal="center" vertical="center"/>
      <protection/>
    </xf>
    <xf numFmtId="167" fontId="18" fillId="0" borderId="3" xfId="38" applyNumberFormat="1" applyFont="1" applyFill="1" applyBorder="1" applyAlignment="1">
      <alignment horizontal="center" vertical="center"/>
      <protection/>
    </xf>
    <xf numFmtId="169" fontId="22" fillId="0" borderId="0" xfId="0" applyNumberFormat="1" applyFont="1" applyFill="1" applyBorder="1" applyAlignment="1">
      <alignment horizontal="right" vertical="center"/>
    </xf>
    <xf numFmtId="169" fontId="22" fillId="0" borderId="0" xfId="0" applyNumberFormat="1" applyFont="1" applyFill="1" applyBorder="1" applyAlignment="1">
      <alignment horizontal="left" vertical="center"/>
    </xf>
    <xf numFmtId="164" fontId="1" fillId="0" borderId="0" xfId="0" applyFont="1" applyAlignment="1">
      <alignment/>
    </xf>
    <xf numFmtId="164" fontId="1" fillId="0" borderId="3" xfId="0" applyFont="1" applyBorder="1" applyAlignment="1">
      <alignment horizontal="left" vertical="center" wrapText="1"/>
    </xf>
    <xf numFmtId="169" fontId="1" fillId="0" borderId="3" xfId="0" applyNumberFormat="1" applyFont="1" applyBorder="1" applyAlignment="1">
      <alignment horizontal="center" vertical="center"/>
    </xf>
    <xf numFmtId="164" fontId="17" fillId="0" borderId="3" xfId="0" applyFont="1" applyBorder="1" applyAlignment="1">
      <alignment horizontal="left" vertical="center" wrapText="1"/>
    </xf>
    <xf numFmtId="164" fontId="18" fillId="8" borderId="3" xfId="49" applyFont="1" applyFill="1" applyBorder="1" applyAlignment="1">
      <alignment horizontal="center" vertical="center"/>
      <protection/>
    </xf>
    <xf numFmtId="164" fontId="17" fillId="8" borderId="3" xfId="0" applyFont="1" applyFill="1" applyBorder="1" applyAlignment="1">
      <alignment vertical="center"/>
    </xf>
    <xf numFmtId="164" fontId="1" fillId="8" borderId="3" xfId="0" applyFont="1" applyFill="1" applyBorder="1" applyAlignment="1">
      <alignment vertical="center"/>
    </xf>
    <xf numFmtId="164" fontId="1" fillId="8" borderId="3" xfId="0" applyFont="1" applyFill="1" applyBorder="1" applyAlignment="1">
      <alignment horizontal="center" vertical="center"/>
    </xf>
    <xf numFmtId="167" fontId="18" fillId="8" borderId="3" xfId="39" applyNumberFormat="1" applyFont="1" applyFill="1" applyBorder="1" applyAlignment="1">
      <alignment horizontal="center" vertical="center"/>
      <protection/>
    </xf>
    <xf numFmtId="169" fontId="1" fillId="8" borderId="3" xfId="0" applyNumberFormat="1" applyFont="1" applyFill="1" applyBorder="1" applyAlignment="1">
      <alignment vertical="center"/>
    </xf>
    <xf numFmtId="166" fontId="19" fillId="8" borderId="3" xfId="49" applyNumberFormat="1" applyFont="1" applyFill="1" applyBorder="1" applyAlignment="1">
      <alignment horizontal="right" vertical="center"/>
      <protection/>
    </xf>
    <xf numFmtId="164" fontId="1" fillId="0" borderId="4" xfId="50" applyFont="1" applyFill="1" applyBorder="1" applyAlignment="1">
      <alignment horizontal="center" vertical="center"/>
      <protection/>
    </xf>
    <xf numFmtId="164" fontId="20" fillId="0" borderId="0" xfId="50" applyFont="1" applyBorder="1" applyAlignment="1">
      <alignment vertical="center" wrapText="1"/>
      <protection/>
    </xf>
    <xf numFmtId="164" fontId="1" fillId="0" borderId="0" xfId="50" applyFont="1" applyFill="1" applyBorder="1" applyAlignment="1">
      <alignment horizontal="center" vertical="center"/>
      <protection/>
    </xf>
    <xf numFmtId="167" fontId="19" fillId="0" borderId="3" xfId="50" applyNumberFormat="1" applyFont="1" applyFill="1" applyBorder="1" applyAlignment="1">
      <alignment horizontal="right" vertical="center"/>
      <protection/>
    </xf>
    <xf numFmtId="166" fontId="18" fillId="0" borderId="5" xfId="50" applyNumberFormat="1" applyFont="1" applyFill="1" applyBorder="1" applyAlignment="1">
      <alignment horizontal="right" vertical="center"/>
      <protection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16" fillId="0" borderId="6" xfId="0" applyFont="1" applyBorder="1" applyAlignment="1">
      <alignment horizontal="right"/>
    </xf>
    <xf numFmtId="166" fontId="0" fillId="0" borderId="6" xfId="0" applyNumberFormat="1" applyBorder="1" applyAlignment="1">
      <alignment/>
    </xf>
    <xf numFmtId="170" fontId="0" fillId="0" borderId="6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6" fontId="16" fillId="0" borderId="6" xfId="0" applyNumberFormat="1" applyFont="1" applyBorder="1" applyAlignment="1">
      <alignment/>
    </xf>
    <xf numFmtId="164" fontId="23" fillId="0" borderId="0" xfId="0" applyFont="1" applyBorder="1" applyAlignment="1">
      <alignment horizontal="right" vertical="center"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3" fillId="0" borderId="0" xfId="0" applyFont="1" applyBorder="1" applyAlignment="1">
      <alignment horizontal="left" vertical="center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_NEOPRoMEL" xfId="36"/>
    <cellStyle name="Κανονικό 10" xfId="37"/>
    <cellStyle name="Κανονικό 11" xfId="38"/>
    <cellStyle name="Κανονικό 12" xfId="39"/>
    <cellStyle name="Κανονικό 13" xfId="40"/>
    <cellStyle name="Κανονικό 14" xfId="41"/>
    <cellStyle name="Κανονικό 15" xfId="42"/>
    <cellStyle name="Κανονικό 16" xfId="43"/>
    <cellStyle name="Κανονικό 17" xfId="44"/>
    <cellStyle name="Κανονικό 2" xfId="45"/>
    <cellStyle name="Κανονικό 3" xfId="46"/>
    <cellStyle name="Κανονικό 4" xfId="47"/>
    <cellStyle name="Κανονικό 5" xfId="48"/>
    <cellStyle name="Κανονικό 8" xfId="49"/>
    <cellStyle name="Κανονικό 9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27">
      <selection activeCell="F34" sqref="F34"/>
    </sheetView>
  </sheetViews>
  <sheetFormatPr defaultColWidth="8.00390625" defaultRowHeight="15" customHeight="1"/>
  <cols>
    <col min="1" max="1" width="5.00390625" style="0" customWidth="1"/>
    <col min="2" max="2" width="40.8515625" style="0" customWidth="1"/>
    <col min="3" max="3" width="6.57421875" style="0" customWidth="1"/>
    <col min="4" max="4" width="12.7109375" style="0" customWidth="1"/>
    <col min="5" max="5" width="11.421875" style="0" customWidth="1"/>
    <col min="6" max="6" width="10.7109375" style="0" customWidth="1"/>
    <col min="7" max="7" width="9.8515625" style="0" customWidth="1"/>
    <col min="8" max="8" width="10.421875" style="0" customWidth="1"/>
    <col min="9" max="9" width="12.421875" style="0" customWidth="1"/>
    <col min="10" max="10" width="8.7109375" style="0" customWidth="1"/>
    <col min="11" max="11" width="12.8515625" style="0" customWidth="1"/>
    <col min="12" max="12" width="11.421875" style="0" customWidth="1"/>
    <col min="13" max="16384" width="8.7109375" style="0" customWidth="1"/>
  </cols>
  <sheetData>
    <row r="1" spans="1:7" s="1" customFormat="1" ht="12.75" customHeight="1">
      <c r="A1" s="1" t="s">
        <v>0</v>
      </c>
      <c r="F1" s="1" t="s">
        <v>1</v>
      </c>
      <c r="G1" s="2"/>
    </row>
    <row r="2" spans="1:6" s="1" customFormat="1" ht="12.75" customHeight="1">
      <c r="A2" s="1" t="s">
        <v>2</v>
      </c>
      <c r="F2" s="1" t="s">
        <v>3</v>
      </c>
    </row>
    <row r="3" spans="1:6" s="1" customFormat="1" ht="12.75" customHeight="1">
      <c r="A3" s="1" t="s">
        <v>4</v>
      </c>
      <c r="F3" s="1" t="s">
        <v>5</v>
      </c>
    </row>
    <row r="4" spans="1:6" s="1" customFormat="1" ht="12.75" customHeight="1">
      <c r="A4" s="1" t="s">
        <v>6</v>
      </c>
      <c r="F4" s="1" t="s">
        <v>7</v>
      </c>
    </row>
    <row r="5" spans="1:8" s="1" customFormat="1" ht="12.75" customHeight="1">
      <c r="A5" s="1" t="s">
        <v>8</v>
      </c>
      <c r="F5" s="3" t="s">
        <v>9</v>
      </c>
      <c r="H5" s="4"/>
    </row>
    <row r="6" s="1" customFormat="1" ht="15" customHeight="1"/>
    <row r="7" s="1" customFormat="1" ht="15" customHeight="1"/>
    <row r="8" spans="1:9" s="1" customFormat="1" ht="30" customHeight="1">
      <c r="A8" s="5" t="s">
        <v>10</v>
      </c>
      <c r="B8" s="5"/>
      <c r="C8" s="5"/>
      <c r="D8" s="5"/>
      <c r="E8" s="5"/>
      <c r="F8" s="5"/>
      <c r="G8" s="5"/>
      <c r="H8" s="5"/>
      <c r="I8" s="5"/>
    </row>
    <row r="9" spans="1:9" s="1" customFormat="1" ht="37.5" customHeight="1">
      <c r="A9" s="6" t="s">
        <v>11</v>
      </c>
      <c r="B9" s="6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6" t="s">
        <v>17</v>
      </c>
      <c r="H9" s="7" t="s">
        <v>18</v>
      </c>
      <c r="I9" s="8" t="s">
        <v>19</v>
      </c>
    </row>
    <row r="10" spans="1:9" s="1" customFormat="1" ht="23.25" customHeight="1">
      <c r="A10" s="9"/>
      <c r="B10" s="10" t="s">
        <v>20</v>
      </c>
      <c r="C10" s="11"/>
      <c r="D10" s="11"/>
      <c r="E10" s="11"/>
      <c r="F10" s="11"/>
      <c r="G10" s="9"/>
      <c r="H10" s="11"/>
      <c r="I10" s="12"/>
    </row>
    <row r="11" spans="1:10" s="1" customFormat="1" ht="30.75" customHeight="1">
      <c r="A11" s="13">
        <v>1</v>
      </c>
      <c r="B11" s="14" t="s">
        <v>21</v>
      </c>
      <c r="C11" s="13" t="s">
        <v>22</v>
      </c>
      <c r="D11" s="15" t="s">
        <v>23</v>
      </c>
      <c r="E11" s="16" t="s">
        <v>24</v>
      </c>
      <c r="F11" s="17" t="s">
        <v>25</v>
      </c>
      <c r="G11" s="18">
        <v>100</v>
      </c>
      <c r="H11" s="19">
        <v>4.7</v>
      </c>
      <c r="I11" s="20">
        <f aca="true" t="shared" si="0" ref="I11:I27">G11*H11</f>
        <v>470</v>
      </c>
      <c r="J11" s="21"/>
    </row>
    <row r="12" spans="1:10" s="24" customFormat="1" ht="33.75" customHeight="1">
      <c r="A12" s="13">
        <v>2</v>
      </c>
      <c r="B12" s="14" t="s">
        <v>26</v>
      </c>
      <c r="C12" s="13" t="s">
        <v>27</v>
      </c>
      <c r="D12" s="15" t="s">
        <v>28</v>
      </c>
      <c r="E12" s="16" t="s">
        <v>29</v>
      </c>
      <c r="F12" s="17" t="s">
        <v>25</v>
      </c>
      <c r="G12" s="22">
        <v>10</v>
      </c>
      <c r="H12" s="23">
        <v>6.4</v>
      </c>
      <c r="I12" s="20">
        <f t="shared" si="0"/>
        <v>64</v>
      </c>
      <c r="J12" s="21"/>
    </row>
    <row r="13" spans="1:10" s="24" customFormat="1" ht="33.75" customHeight="1">
      <c r="A13" s="13">
        <v>3</v>
      </c>
      <c r="B13" s="14" t="s">
        <v>30</v>
      </c>
      <c r="C13" s="13" t="s">
        <v>31</v>
      </c>
      <c r="D13" s="15" t="s">
        <v>32</v>
      </c>
      <c r="E13" s="16" t="s">
        <v>33</v>
      </c>
      <c r="F13" s="17" t="s">
        <v>25</v>
      </c>
      <c r="G13" s="22">
        <v>10</v>
      </c>
      <c r="H13" s="23">
        <v>4.5</v>
      </c>
      <c r="I13" s="20">
        <f t="shared" si="0"/>
        <v>45</v>
      </c>
      <c r="J13" s="21"/>
    </row>
    <row r="14" spans="1:10" s="1" customFormat="1" ht="23.25" customHeight="1">
      <c r="A14" s="13">
        <v>4</v>
      </c>
      <c r="B14" s="14" t="s">
        <v>34</v>
      </c>
      <c r="C14" s="13" t="s">
        <v>35</v>
      </c>
      <c r="D14" s="15" t="s">
        <v>36</v>
      </c>
      <c r="E14" s="16" t="s">
        <v>33</v>
      </c>
      <c r="F14" s="17" t="s">
        <v>25</v>
      </c>
      <c r="G14" s="25">
        <v>50</v>
      </c>
      <c r="H14" s="23">
        <v>26.15</v>
      </c>
      <c r="I14" s="20">
        <f t="shared" si="0"/>
        <v>1307.5</v>
      </c>
      <c r="J14" s="21"/>
    </row>
    <row r="15" spans="1:9" ht="29.25" customHeight="1">
      <c r="A15" s="13">
        <v>5</v>
      </c>
      <c r="B15" s="14" t="s">
        <v>37</v>
      </c>
      <c r="C15" s="13" t="s">
        <v>38</v>
      </c>
      <c r="D15" s="15" t="s">
        <v>39</v>
      </c>
      <c r="E15" s="16" t="s">
        <v>40</v>
      </c>
      <c r="F15" s="17" t="s">
        <v>25</v>
      </c>
      <c r="G15" s="26">
        <v>100</v>
      </c>
      <c r="H15" s="23">
        <v>0.9</v>
      </c>
      <c r="I15" s="20">
        <f t="shared" si="0"/>
        <v>90</v>
      </c>
    </row>
    <row r="16" spans="1:11" s="29" customFormat="1" ht="48.75" customHeight="1">
      <c r="A16" s="13">
        <v>6</v>
      </c>
      <c r="B16" s="14" t="s">
        <v>41</v>
      </c>
      <c r="C16" s="13" t="s">
        <v>42</v>
      </c>
      <c r="D16" s="15" t="s">
        <v>43</v>
      </c>
      <c r="E16" s="16" t="s">
        <v>44</v>
      </c>
      <c r="F16" s="17" t="s">
        <v>25</v>
      </c>
      <c r="G16" s="26">
        <v>21</v>
      </c>
      <c r="H16" s="23">
        <v>90</v>
      </c>
      <c r="I16" s="20">
        <f t="shared" si="0"/>
        <v>1890</v>
      </c>
      <c r="J16" s="27"/>
      <c r="K16" s="28"/>
    </row>
    <row r="17" spans="1:9" s="24" customFormat="1" ht="63.75" customHeight="1">
      <c r="A17" s="13">
        <v>7</v>
      </c>
      <c r="B17" s="14" t="s">
        <v>45</v>
      </c>
      <c r="C17" s="13" t="s">
        <v>46</v>
      </c>
      <c r="D17" s="15" t="s">
        <v>47</v>
      </c>
      <c r="E17" s="16" t="s">
        <v>48</v>
      </c>
      <c r="F17" s="17" t="s">
        <v>25</v>
      </c>
      <c r="G17" s="22">
        <v>21</v>
      </c>
      <c r="H17" s="23">
        <v>16.8</v>
      </c>
      <c r="I17" s="20">
        <f t="shared" si="0"/>
        <v>352.8</v>
      </c>
    </row>
    <row r="18" spans="1:9" s="24" customFormat="1" ht="30.75" customHeight="1">
      <c r="A18" s="13">
        <v>8</v>
      </c>
      <c r="B18" s="30" t="s">
        <v>49</v>
      </c>
      <c r="C18" s="13" t="s">
        <v>50</v>
      </c>
      <c r="D18" s="15" t="s">
        <v>51</v>
      </c>
      <c r="E18" s="16" t="s">
        <v>52</v>
      </c>
      <c r="F18" s="17" t="s">
        <v>53</v>
      </c>
      <c r="G18" s="22">
        <v>25</v>
      </c>
      <c r="H18" s="23">
        <v>15.7</v>
      </c>
      <c r="I18" s="20">
        <f t="shared" si="0"/>
        <v>392.5</v>
      </c>
    </row>
    <row r="19" spans="1:9" s="24" customFormat="1" ht="24.75" customHeight="1">
      <c r="A19" s="13">
        <v>9</v>
      </c>
      <c r="B19" s="30" t="s">
        <v>54</v>
      </c>
      <c r="C19" s="13" t="s">
        <v>55</v>
      </c>
      <c r="D19" s="15" t="s">
        <v>56</v>
      </c>
      <c r="E19" s="16" t="s">
        <v>57</v>
      </c>
      <c r="F19" s="17" t="s">
        <v>58</v>
      </c>
      <c r="G19" s="22">
        <v>1200</v>
      </c>
      <c r="H19" s="23">
        <v>1.07</v>
      </c>
      <c r="I19" s="20">
        <f t="shared" si="0"/>
        <v>1284</v>
      </c>
    </row>
    <row r="20" spans="1:9" s="24" customFormat="1" ht="30" customHeight="1">
      <c r="A20" s="13">
        <v>10</v>
      </c>
      <c r="B20" s="30" t="s">
        <v>59</v>
      </c>
      <c r="C20" s="13" t="s">
        <v>60</v>
      </c>
      <c r="D20" s="15" t="s">
        <v>61</v>
      </c>
      <c r="E20" s="16" t="s">
        <v>57</v>
      </c>
      <c r="F20" s="17" t="s">
        <v>58</v>
      </c>
      <c r="G20" s="22">
        <v>500</v>
      </c>
      <c r="H20" s="23">
        <v>1.01</v>
      </c>
      <c r="I20" s="20">
        <f t="shared" si="0"/>
        <v>505</v>
      </c>
    </row>
    <row r="21" spans="1:9" s="24" customFormat="1" ht="35.25" customHeight="1">
      <c r="A21" s="13">
        <v>11</v>
      </c>
      <c r="B21" s="30" t="s">
        <v>62</v>
      </c>
      <c r="C21" s="13" t="s">
        <v>63</v>
      </c>
      <c r="D21" s="15" t="s">
        <v>64</v>
      </c>
      <c r="E21" s="16" t="s">
        <v>65</v>
      </c>
      <c r="F21" s="17" t="s">
        <v>53</v>
      </c>
      <c r="G21" s="22">
        <v>15</v>
      </c>
      <c r="H21" s="23">
        <v>22.5</v>
      </c>
      <c r="I21" s="20">
        <f t="shared" si="0"/>
        <v>337.5</v>
      </c>
    </row>
    <row r="22" spans="1:9" s="24" customFormat="1" ht="30.75" customHeight="1">
      <c r="A22" s="13">
        <v>12</v>
      </c>
      <c r="B22" s="30" t="s">
        <v>66</v>
      </c>
      <c r="C22" s="13" t="s">
        <v>67</v>
      </c>
      <c r="D22" s="15" t="s">
        <v>68</v>
      </c>
      <c r="E22" s="16" t="s">
        <v>69</v>
      </c>
      <c r="F22" s="17" t="s">
        <v>70</v>
      </c>
      <c r="G22" s="22">
        <v>3</v>
      </c>
      <c r="H22" s="23">
        <v>19.7</v>
      </c>
      <c r="I22" s="20">
        <f t="shared" si="0"/>
        <v>59.099999999999994</v>
      </c>
    </row>
    <row r="23" spans="1:9" s="24" customFormat="1" ht="28.5" customHeight="1">
      <c r="A23" s="13">
        <v>13</v>
      </c>
      <c r="B23" s="30" t="s">
        <v>71</v>
      </c>
      <c r="C23" s="13" t="s">
        <v>72</v>
      </c>
      <c r="D23" s="15" t="s">
        <v>73</v>
      </c>
      <c r="E23" s="16" t="s">
        <v>74</v>
      </c>
      <c r="F23" s="17" t="s">
        <v>58</v>
      </c>
      <c r="G23" s="22">
        <v>25</v>
      </c>
      <c r="H23" s="23">
        <v>5.6</v>
      </c>
      <c r="I23" s="20">
        <f t="shared" si="0"/>
        <v>140</v>
      </c>
    </row>
    <row r="24" spans="1:9" s="24" customFormat="1" ht="28.5" customHeight="1">
      <c r="A24" s="13">
        <v>14</v>
      </c>
      <c r="B24" s="30" t="s">
        <v>75</v>
      </c>
      <c r="C24" s="13" t="s">
        <v>76</v>
      </c>
      <c r="D24" s="15" t="s">
        <v>77</v>
      </c>
      <c r="E24" s="16" t="s">
        <v>78</v>
      </c>
      <c r="F24" s="17" t="s">
        <v>53</v>
      </c>
      <c r="G24" s="31">
        <v>15</v>
      </c>
      <c r="H24" s="23">
        <v>14</v>
      </c>
      <c r="I24" s="20">
        <f t="shared" si="0"/>
        <v>210</v>
      </c>
    </row>
    <row r="25" spans="1:9" s="24" customFormat="1" ht="54.75" customHeight="1">
      <c r="A25" s="13">
        <v>15</v>
      </c>
      <c r="B25" s="30" t="s">
        <v>79</v>
      </c>
      <c r="C25" s="13" t="s">
        <v>80</v>
      </c>
      <c r="D25" s="15" t="s">
        <v>81</v>
      </c>
      <c r="E25" s="16" t="s">
        <v>82</v>
      </c>
      <c r="F25" s="17" t="s">
        <v>53</v>
      </c>
      <c r="G25" s="22">
        <v>15</v>
      </c>
      <c r="H25" s="23">
        <v>10.1</v>
      </c>
      <c r="I25" s="20">
        <f t="shared" si="0"/>
        <v>151.5</v>
      </c>
    </row>
    <row r="26" spans="1:9" s="24" customFormat="1" ht="33" customHeight="1">
      <c r="A26" s="13">
        <v>16</v>
      </c>
      <c r="B26" s="30" t="s">
        <v>83</v>
      </c>
      <c r="C26" s="13" t="s">
        <v>84</v>
      </c>
      <c r="D26" s="15" t="s">
        <v>85</v>
      </c>
      <c r="E26" s="16" t="s">
        <v>86</v>
      </c>
      <c r="F26" s="17" t="s">
        <v>53</v>
      </c>
      <c r="G26" s="22">
        <v>2.25</v>
      </c>
      <c r="H26" s="23">
        <v>7.9</v>
      </c>
      <c r="I26" s="20">
        <f t="shared" si="0"/>
        <v>17.775000000000002</v>
      </c>
    </row>
    <row r="27" spans="1:9" s="24" customFormat="1" ht="33" customHeight="1">
      <c r="A27" s="13">
        <v>17</v>
      </c>
      <c r="B27" s="30" t="s">
        <v>87</v>
      </c>
      <c r="C27" s="13" t="s">
        <v>88</v>
      </c>
      <c r="D27" s="15" t="s">
        <v>89</v>
      </c>
      <c r="E27" s="16" t="s">
        <v>90</v>
      </c>
      <c r="F27" s="17" t="s">
        <v>91</v>
      </c>
      <c r="G27" s="22">
        <v>1</v>
      </c>
      <c r="H27" s="23">
        <v>20267.2</v>
      </c>
      <c r="I27" s="20">
        <f t="shared" si="0"/>
        <v>20267.2</v>
      </c>
    </row>
    <row r="28" spans="1:9" s="24" customFormat="1" ht="33" customHeight="1">
      <c r="A28" s="13"/>
      <c r="B28" s="32" t="s">
        <v>92</v>
      </c>
      <c r="C28" s="32"/>
      <c r="D28" s="15"/>
      <c r="E28" s="16"/>
      <c r="F28" s="17"/>
      <c r="G28" s="22"/>
      <c r="H28" s="23"/>
      <c r="I28" s="20">
        <f>SUM(I11:I27)</f>
        <v>27583.875</v>
      </c>
    </row>
    <row r="29" spans="1:9" s="24" customFormat="1" ht="24.75" customHeight="1">
      <c r="A29" s="33"/>
      <c r="B29" s="10" t="s">
        <v>93</v>
      </c>
      <c r="C29" s="33"/>
      <c r="D29" s="34"/>
      <c r="E29" s="35"/>
      <c r="F29" s="36"/>
      <c r="G29" s="37"/>
      <c r="H29" s="38"/>
      <c r="I29" s="39"/>
    </row>
    <row r="30" spans="1:9" s="24" customFormat="1" ht="33" customHeight="1">
      <c r="A30" s="13">
        <v>18</v>
      </c>
      <c r="B30" s="30" t="s">
        <v>94</v>
      </c>
      <c r="C30" s="13" t="s">
        <v>95</v>
      </c>
      <c r="D30" s="15" t="s">
        <v>96</v>
      </c>
      <c r="E30" s="16" t="s">
        <v>97</v>
      </c>
      <c r="F30" s="17" t="s">
        <v>91</v>
      </c>
      <c r="G30" s="22">
        <v>1</v>
      </c>
      <c r="H30" s="23">
        <v>1500</v>
      </c>
      <c r="I30" s="20">
        <f>G30*H30</f>
        <v>1500</v>
      </c>
    </row>
    <row r="31" spans="1:9" s="24" customFormat="1" ht="33" customHeight="1">
      <c r="A31" s="13"/>
      <c r="B31" s="32" t="s">
        <v>98</v>
      </c>
      <c r="C31" s="32"/>
      <c r="D31" s="15"/>
      <c r="E31" s="16"/>
      <c r="F31" s="17"/>
      <c r="G31" s="22"/>
      <c r="H31" s="23"/>
      <c r="I31" s="20">
        <f>SUM(I30)</f>
        <v>1500</v>
      </c>
    </row>
    <row r="32" spans="1:9" ht="21.75" customHeight="1">
      <c r="A32" s="40"/>
      <c r="B32" s="41"/>
      <c r="C32" s="42"/>
      <c r="D32" s="42"/>
      <c r="E32" s="42"/>
      <c r="F32" s="42"/>
      <c r="G32" s="43" t="s">
        <v>99</v>
      </c>
      <c r="H32" s="43"/>
      <c r="I32" s="44">
        <f>I28+I31</f>
        <v>29083.875</v>
      </c>
    </row>
    <row r="33" spans="1:9" ht="15" customHeight="1">
      <c r="A33" s="45"/>
      <c r="B33" s="46"/>
      <c r="C33" s="46"/>
      <c r="D33" s="46"/>
      <c r="E33" s="46"/>
      <c r="F33" s="46"/>
      <c r="G33" s="47" t="s">
        <v>100</v>
      </c>
      <c r="H33" s="47"/>
      <c r="I33" s="48">
        <f>I32*0.18</f>
        <v>5235.0975</v>
      </c>
    </row>
    <row r="34" spans="1:9" ht="15" customHeight="1">
      <c r="A34" s="45"/>
      <c r="B34" s="46"/>
      <c r="C34" s="46"/>
      <c r="D34" s="46"/>
      <c r="E34" s="46"/>
      <c r="F34" s="46"/>
      <c r="G34" s="47" t="s">
        <v>99</v>
      </c>
      <c r="H34" s="47"/>
      <c r="I34" s="48">
        <f>I32+I33</f>
        <v>34318.9725</v>
      </c>
    </row>
    <row r="35" spans="1:9" ht="15" customHeight="1">
      <c r="A35" s="45"/>
      <c r="B35" s="46"/>
      <c r="C35" s="46"/>
      <c r="D35" s="46"/>
      <c r="E35" s="46"/>
      <c r="F35" s="46"/>
      <c r="G35" s="47" t="s">
        <v>101</v>
      </c>
      <c r="H35" s="47"/>
      <c r="I35" s="48">
        <f>I34*"15%"</f>
        <v>5147.845875</v>
      </c>
    </row>
    <row r="36" spans="1:9" ht="15" customHeight="1">
      <c r="A36" s="45"/>
      <c r="B36" s="46"/>
      <c r="C36" s="46"/>
      <c r="D36" s="46"/>
      <c r="E36" s="46"/>
      <c r="F36" s="46"/>
      <c r="G36" s="47" t="s">
        <v>99</v>
      </c>
      <c r="H36" s="47"/>
      <c r="I36" s="48">
        <f>I35+I34</f>
        <v>39466.818375</v>
      </c>
    </row>
    <row r="37" spans="1:9" ht="15.75" customHeight="1">
      <c r="A37" s="45"/>
      <c r="B37" s="46"/>
      <c r="C37" s="46"/>
      <c r="D37" s="46"/>
      <c r="E37" s="46"/>
      <c r="F37" s="46"/>
      <c r="G37" s="47" t="s">
        <v>102</v>
      </c>
      <c r="H37" s="47"/>
      <c r="I37" s="49">
        <v>49.31</v>
      </c>
    </row>
    <row r="38" spans="1:9" ht="15" customHeight="1">
      <c r="A38" s="45"/>
      <c r="B38" s="46"/>
      <c r="C38" s="46"/>
      <c r="D38" s="46"/>
      <c r="E38" s="46"/>
      <c r="F38" s="46"/>
      <c r="G38" s="47" t="s">
        <v>99</v>
      </c>
      <c r="H38" s="47"/>
      <c r="I38" s="48">
        <f>I37+I36</f>
        <v>39516.128375</v>
      </c>
    </row>
    <row r="39" spans="1:9" ht="15" customHeight="1">
      <c r="A39" s="45"/>
      <c r="B39" s="46"/>
      <c r="C39" s="46"/>
      <c r="D39" s="46"/>
      <c r="E39" s="46"/>
      <c r="F39" s="46"/>
      <c r="G39" s="47" t="s">
        <v>103</v>
      </c>
      <c r="H39" s="47"/>
      <c r="I39" s="48">
        <f>I38*"24%"</f>
        <v>9483.87081</v>
      </c>
    </row>
    <row r="40" spans="1:9" ht="15" customHeight="1">
      <c r="A40" s="50"/>
      <c r="B40" s="51"/>
      <c r="C40" s="51"/>
      <c r="D40" s="51"/>
      <c r="E40" s="51"/>
      <c r="F40" s="51"/>
      <c r="G40" s="47" t="s">
        <v>99</v>
      </c>
      <c r="H40" s="47"/>
      <c r="I40" s="52">
        <f>I39+I38</f>
        <v>48999.999185</v>
      </c>
    </row>
    <row r="42" spans="2:7" ht="16.5" customHeight="1">
      <c r="B42" s="53">
        <f>G42</f>
        <v>0</v>
      </c>
      <c r="C42" s="54"/>
      <c r="D42" s="54"/>
      <c r="E42" s="54"/>
      <c r="F42" s="55"/>
      <c r="G42" s="55" t="s">
        <v>104</v>
      </c>
    </row>
    <row r="43" spans="2:7" ht="16.5" customHeight="1">
      <c r="B43" s="54"/>
      <c r="C43" s="54"/>
      <c r="D43" s="54"/>
      <c r="E43" s="54"/>
      <c r="F43" s="55"/>
      <c r="G43" s="55" t="s">
        <v>105</v>
      </c>
    </row>
    <row r="44" spans="2:7" ht="16.5" customHeight="1">
      <c r="B44" s="54" t="s">
        <v>106</v>
      </c>
      <c r="C44" s="54"/>
      <c r="D44" s="54"/>
      <c r="E44" s="56"/>
      <c r="F44" s="55"/>
      <c r="G44" s="55" t="s">
        <v>107</v>
      </c>
    </row>
    <row r="45" spans="2:6" ht="15.75" customHeight="1">
      <c r="B45" s="55"/>
      <c r="C45" s="56"/>
      <c r="D45" s="56"/>
      <c r="E45" s="56"/>
      <c r="F45" s="55"/>
    </row>
    <row r="46" spans="2:6" ht="15.75" customHeight="1">
      <c r="B46" s="56"/>
      <c r="C46" s="56"/>
      <c r="D46" s="56"/>
      <c r="E46" s="56"/>
      <c r="F46" s="55"/>
    </row>
    <row r="47" spans="2:6" ht="15.75" customHeight="1">
      <c r="B47" s="56"/>
      <c r="C47" s="56"/>
      <c r="D47" s="56"/>
      <c r="E47" s="56"/>
      <c r="F47" s="55"/>
    </row>
    <row r="48" spans="2:7" ht="16.5" customHeight="1">
      <c r="B48" s="57" t="s">
        <v>108</v>
      </c>
      <c r="C48" s="57"/>
      <c r="D48" s="57"/>
      <c r="F48" s="55"/>
      <c r="G48" s="55" t="s">
        <v>109</v>
      </c>
    </row>
    <row r="49" spans="2:7" ht="16.5" customHeight="1">
      <c r="B49" s="54" t="s">
        <v>110</v>
      </c>
      <c r="C49" s="54"/>
      <c r="D49" s="54"/>
      <c r="F49" s="55"/>
      <c r="G49" s="55" t="s">
        <v>111</v>
      </c>
    </row>
    <row r="50" ht="15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A8:I8"/>
    <mergeCell ref="B28:C28"/>
    <mergeCell ref="B31:C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B44:D44"/>
    <mergeCell ref="B48:D48"/>
    <mergeCell ref="B49:D49"/>
  </mergeCells>
  <printOptions/>
  <pageMargins left="0.7" right="0.33402777777777776" top="0.20972222222222223" bottom="0.2763888888888889" header="0.5118055555555555" footer="0.5118055555555555"/>
  <pageSetup horizontalDpi="300" verticalDpi="300" orientation="portrait" paperSize="9" scale="65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2018-11-15T11:59:34Z</cp:lastPrinted>
  <dcterms:modified xsi:type="dcterms:W3CDTF">2018-11-15T11:59:54Z</dcterms:modified>
  <cp:category/>
  <cp:version/>
  <cp:contentType/>
  <cp:contentStatus/>
  <cp:revision>87</cp:revision>
</cp:coreProperties>
</file>