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6030" activeTab="0"/>
  </bookViews>
  <sheets>
    <sheet name="HYDR_LST" sheetId="1" r:id="rId1"/>
  </sheets>
  <definedNames>
    <definedName name="_xlnm.Print_Area" localSheetId="0">'HYDR_LST'!$A$1:$I$100</definedName>
    <definedName name="_xlnm.Print_Titles" localSheetId="0">'HYDR_LST'!$12:$12</definedName>
  </definedNames>
  <calcPr fullCalcOnLoad="1"/>
</workbook>
</file>

<file path=xl/sharedStrings.xml><?xml version="1.0" encoding="utf-8"?>
<sst xmlns="http://schemas.openxmlformats.org/spreadsheetml/2006/main" count="239" uniqueCount="183">
  <si>
    <t>Γ.Ε+ΟΕ  18%</t>
  </si>
  <si>
    <t>ΑΘΡΟΙΣΜΑ</t>
  </si>
  <si>
    <t>ΑΠΡΟΒΛΕΠΤΑ 15%</t>
  </si>
  <si>
    <t>Αριθ. Τιμολ.</t>
  </si>
  <si>
    <t xml:space="preserve"> Σύντομη περιγραφή αντικειμένου</t>
  </si>
  <si>
    <t>Αρθρο Αναθεώρ.</t>
  </si>
  <si>
    <t>Μονάδα</t>
  </si>
  <si>
    <t>ΕΛΛΗΝΙΚΗ ΔΗΜΟΚΡΑΤΙΑ</t>
  </si>
  <si>
    <t>Ποσότητα</t>
  </si>
  <si>
    <t xml:space="preserve">Τιμή Μονάδας </t>
  </si>
  <si>
    <t>Μερική Δαπάνη</t>
  </si>
  <si>
    <t>Ολική Δαπάνη</t>
  </si>
  <si>
    <t>α/α</t>
  </si>
  <si>
    <t xml:space="preserve"> </t>
  </si>
  <si>
    <t>Πολιτικός Μηχανικός</t>
  </si>
  <si>
    <t>ΠΡΟΫΠΟΛΟΓΙΣΜΟΣ ΜΕΛΕΤΗΣ</t>
  </si>
  <si>
    <r>
      <t>m</t>
    </r>
    <r>
      <rPr>
        <vertAlign val="superscript"/>
        <sz val="9"/>
        <rFont val="Arial"/>
        <family val="2"/>
      </rPr>
      <t>3</t>
    </r>
  </si>
  <si>
    <t>kg</t>
  </si>
  <si>
    <t>ΠΡΟΫΠΟΛΟΓΙΣΜΟΣ ΜΕΛΕΤΗΣ :</t>
  </si>
  <si>
    <t>€</t>
  </si>
  <si>
    <t xml:space="preserve">     </t>
  </si>
  <si>
    <t>ΑΝΑΘΕΩΡΗΣΗ</t>
  </si>
  <si>
    <t>Κοπάνας Απόστολος</t>
  </si>
  <si>
    <t>ΝΟΜΟΣ ΓΡΕΒΕΝΩΝ</t>
  </si>
  <si>
    <t>ΔΗΜΟΣ ΓΡΕΒΕΝΩΝ</t>
  </si>
  <si>
    <t>ΔΙΕΥΘΥΝΣΗ ΤΕΧΝΙΚΩΝ ΥΠΗΡΕΣΙΩΝ</t>
  </si>
  <si>
    <t>ΠΙΝΑΚΑΣ ΤΙΜΩΝ ΕΡΓΑΣΙΩΝ</t>
  </si>
  <si>
    <t>ΘΕΩΡΗΘΗΚΕ</t>
  </si>
  <si>
    <t>ΑΘΡΟΙΣΜΑ Α</t>
  </si>
  <si>
    <t xml:space="preserve">                           ΣΥΝΟΛΟ ΜΕΛΕΤΗΣ</t>
  </si>
  <si>
    <t xml:space="preserve">11.02.01 </t>
  </si>
  <si>
    <t>ΥΔΡ 6752</t>
  </si>
  <si>
    <t>11.02</t>
  </si>
  <si>
    <t>11.02.02</t>
  </si>
  <si>
    <t>Εσχάρες καναλιών υδροσυλλογής, χαλύβδινες, ηλεκτροσυγκολλητές</t>
  </si>
  <si>
    <t xml:space="preserve">              Καρέτσος Αναστάσιος</t>
  </si>
  <si>
    <t xml:space="preserve">               Μηχανολόγος Μηχανικός</t>
  </si>
  <si>
    <t>Μεταλλικές εσχάρες υδροσυλλογής</t>
  </si>
  <si>
    <t>Εσχάρες υδροσυλλογής από φαιό χυτοσίδηρο</t>
  </si>
  <si>
    <t xml:space="preserve">             Ο Συντάξας</t>
  </si>
  <si>
    <t>3.10</t>
  </si>
  <si>
    <t>Εκσκαφή ορυγμάτων υπογείων δικτύων σε έδαφος γαιώδες ή ημιβραχώδες</t>
  </si>
  <si>
    <t>3.10.02</t>
  </si>
  <si>
    <t>Με πλάτος πυθμένα έως 3,00 m, με την φόρτωση των προϊόντων εκσκαφής επί αυτοκινήτου, την σταλία του αυτοκινήτου και την μεταφορά σε οποιαδήποτε απόσταση.</t>
  </si>
  <si>
    <t>3.10.02.01</t>
  </si>
  <si>
    <t>Για βάθος ορύγματος έως 4,00 m</t>
  </si>
  <si>
    <t>ΥΔΡ 6081.1</t>
  </si>
  <si>
    <t>3.10.06</t>
  </si>
  <si>
    <t>Με πλάτος πυθμένα μεγαλύτερο των 5,00 m, με την φόρτωση των προϊόντων εκσκαφής επί αυτοκινήτου, την σταλία του αυτοκινήτου και την μεταφορά σε οποιαδήποτε απόσταση.</t>
  </si>
  <si>
    <t>3.10.06.01</t>
  </si>
  <si>
    <t>ΥΔΡ 6085.1</t>
  </si>
  <si>
    <t>Ισοπέδωσις δια διαμορφωτήρος</t>
  </si>
  <si>
    <t>ΟΔΟ 1140</t>
  </si>
  <si>
    <t>Β-4</t>
  </si>
  <si>
    <t>Επιχώματα από κοκκώδη υλικά σε πεζοδρόμια και θέσεις τεχνικών έργων</t>
  </si>
  <si>
    <r>
      <t>m</t>
    </r>
    <r>
      <rPr>
        <vertAlign val="superscript"/>
        <sz val="9"/>
        <rFont val="Arial"/>
        <family val="2"/>
      </rPr>
      <t>2</t>
    </r>
  </si>
  <si>
    <t>Β-4.1</t>
  </si>
  <si>
    <t>Επιχώματα κάτω από τα πεζοδρόμια</t>
  </si>
  <si>
    <t>ΟΔΟ-3121Β</t>
  </si>
  <si>
    <t>10.01.02</t>
  </si>
  <si>
    <t>Φορτοεκφόρτωση με μηχανικά μέσα</t>
  </si>
  <si>
    <t>ΟΙΚ-1104</t>
  </si>
  <si>
    <t>ton</t>
  </si>
  <si>
    <t>10.07</t>
  </si>
  <si>
    <t xml:space="preserve">Μεταφορές με αυτοκίνητο </t>
  </si>
  <si>
    <t>10.07.01</t>
  </si>
  <si>
    <t>δια μέσου οδών καλής βατότητας</t>
  </si>
  <si>
    <t>ΟΙΚ-1136</t>
  </si>
  <si>
    <t>ton.km</t>
  </si>
  <si>
    <t>22.10</t>
  </si>
  <si>
    <t xml:space="preserve">Καθαίρεση μεμονωμένων στοιχείων κατασκευών από άοπλο σκυρόδεμα </t>
  </si>
  <si>
    <t>22.10.01</t>
  </si>
  <si>
    <t>Με εφαρμογή συνήθων μεθόδων καθαίρεσης</t>
  </si>
  <si>
    <t>ΟΙΚ-2226</t>
  </si>
  <si>
    <t>22.20</t>
  </si>
  <si>
    <t xml:space="preserve">Καθαίρεση πλακοστρώσεων δαπέδων παντός τύπου και οιουδήποτε πάχους </t>
  </si>
  <si>
    <t>22.20.01</t>
  </si>
  <si>
    <t>Χωρίς να καταβάλλεται προσοχή για την εξαγωγή ακεραίων πλακών</t>
  </si>
  <si>
    <t>ΟΙΚ-2236</t>
  </si>
  <si>
    <t>22.15</t>
  </si>
  <si>
    <t xml:space="preserve">Καθαίρεση μεμονωμένων στοιχείων κατασκευών από οπλισμένο σκυρόδεμα. </t>
  </si>
  <si>
    <t>22.15.01</t>
  </si>
  <si>
    <t>32.01</t>
  </si>
  <si>
    <t xml:space="preserve">Προμήθεια, μεταφορά επί τόπου, διάστρωση και συμπύκνωση σκυροδέματος με χρήση αντλίας ή πυργογερανού </t>
  </si>
  <si>
    <t>32.01.04</t>
  </si>
  <si>
    <t>Για κατασκευές από σκυρόδεμα κατηγορίας C16/20</t>
  </si>
  <si>
    <t>ΟΙΚ-3214</t>
  </si>
  <si>
    <t>38.02</t>
  </si>
  <si>
    <t>Ξυλότυποι χυτών μικροκατασκευών</t>
  </si>
  <si>
    <t>ΟΙΚ 3811</t>
  </si>
  <si>
    <t>38.20</t>
  </si>
  <si>
    <t>Χαλύβδινοι οπλισμοί σκυροδέματος</t>
  </si>
  <si>
    <t>38.20.02</t>
  </si>
  <si>
    <t>Χαλύβδινοι οπλισμοί κατηγορίας B500C (S500s)</t>
  </si>
  <si>
    <t>ΟΙΚ-3873</t>
  </si>
  <si>
    <t>73.11</t>
  </si>
  <si>
    <t xml:space="preserve">Επιστρώσεις με χονδρόπλακες ακανόνιστες </t>
  </si>
  <si>
    <t>ΟΙΚ 7311</t>
  </si>
  <si>
    <t>73.12</t>
  </si>
  <si>
    <t>Επιστρώσεις με χονδρόπλακες ορθογωνισμένες</t>
  </si>
  <si>
    <t>ΟΙΚ 7312</t>
  </si>
  <si>
    <t>73.16</t>
  </si>
  <si>
    <t>Επιστρώσεις με πλάκες τσιμέντου</t>
  </si>
  <si>
    <t>73.16.01</t>
  </si>
  <si>
    <t>Επιστρώσεις με πλάκες τσιμέντου πλευράς 21 - 30 cm</t>
  </si>
  <si>
    <t>ΟΙΚ 7317</t>
  </si>
  <si>
    <t>73.16.02</t>
  </si>
  <si>
    <t>Επιστρώσεις με πλάκες τσιμέντου πλευράς άνω των 30 cm</t>
  </si>
  <si>
    <t>ΟΙΚ 7316</t>
  </si>
  <si>
    <t>77.16</t>
  </si>
  <si>
    <t>Προετοιμασία ξυλίνων επιφανειών για χρωματισμούς</t>
  </si>
  <si>
    <t>ΟΙΚ 7736</t>
  </si>
  <si>
    <t>77.26</t>
  </si>
  <si>
    <t>Επάλειψη ξυλίνων επιφανειών με λινέλαιο</t>
  </si>
  <si>
    <t>ΟΙΚ 7746</t>
  </si>
  <si>
    <t>77.26.02</t>
  </si>
  <si>
    <t>Διπλή επάλειψη λινελαίου</t>
  </si>
  <si>
    <t>77.54</t>
  </si>
  <si>
    <t>Ελαιοχρωματισμοί κοινοί ξυλίνων επιφανειών με χρώματα αλκυδικών ή ακρυλικών ρητινών, βάσεως νερού η διαλύτου</t>
  </si>
  <si>
    <t>ΟΙΚ 7754</t>
  </si>
  <si>
    <t xml:space="preserve">Κατασκευή δαπέδων με κυβόλιθους από γρανίτη διαστάσεων 10 Χ 10 Χ 10, πάνω σε έτοιμη διαμορφωμένη επιφάνεια βάσης οδοποιϊας ή σκυροδέματος  </t>
  </si>
  <si>
    <t xml:space="preserve">Κατασκευή δαπέδων με κυβόλιθους από γρανίτη διαστάσεων 20 Χ 10 Χ 10, πάνω σε έτοιμη διαμορφωμένη επιφάνεια βάσης οδοποιϊας ή σκυροδέματος  </t>
  </si>
  <si>
    <t xml:space="preserve">Κατασκευή δαπέδων από τσιμεντένιους κυβόλιθους διαστάσεων 20 Χ 10 Χ 06, πάνω σε έτοιμη διαμορφωμένη επιφάνεια βάσης οδοποιϊας ή σκυροδέματος.( γκρι χαλαζιακοί κυβόλιθοι)  </t>
  </si>
  <si>
    <t xml:space="preserve">Κατασκευή δαπέδων από τσιμεντένιους κυβόλιθους διαστάσεων 20 Χ 10 Χ 06, πάνω σε έτοιμη διαμορφωμένη επιφάνεια βάσης οδοποιϊας ή σκυροδέματος.( έγχρωμοι χαλαζιακοί κυβόλιθοι)  </t>
  </si>
  <si>
    <t xml:space="preserve">ΟΔΟ 2922 </t>
  </si>
  <si>
    <t>Β-51</t>
  </si>
  <si>
    <t>Πρόχυτα κράσπεδα από σκυρόδεμα</t>
  </si>
  <si>
    <t>ΟΔΟ-2921</t>
  </si>
  <si>
    <t>m</t>
  </si>
  <si>
    <t>τεμ.</t>
  </si>
  <si>
    <t>ΥΔΡ 6327</t>
  </si>
  <si>
    <t>ΟΔΟ 2254</t>
  </si>
  <si>
    <t>16.12</t>
  </si>
  <si>
    <t>Επισκευή φρεατίου παροχής ύδρευσης.</t>
  </si>
  <si>
    <t>ΗΛΜ-4</t>
  </si>
  <si>
    <t>Κατασκευή λιθόστρωτων από λιθοδομή</t>
  </si>
  <si>
    <t>Ε-9</t>
  </si>
  <si>
    <t xml:space="preserve">Πινακίδες ρυθμιστικές και ένδειξης επικίνδυνων θέσεων </t>
  </si>
  <si>
    <t>ΟΙΚ-6541</t>
  </si>
  <si>
    <t>Ε-10.2</t>
  </si>
  <si>
    <t>Στύλος πινακίδων από γαλβανισμένο σιδηροσωλήνα DN 80 mm (3’’)</t>
  </si>
  <si>
    <t>ΟΔΟ-2653</t>
  </si>
  <si>
    <t>Ε-9.4</t>
  </si>
  <si>
    <t>Πινακίδες ρυθμιστικές μεσαίου μεγέθους</t>
  </si>
  <si>
    <t>Ε-8</t>
  </si>
  <si>
    <t>Πληροφοριακές πινακίδες οδικής σήμανσης</t>
  </si>
  <si>
    <t>Ε-8.2</t>
  </si>
  <si>
    <t>Πλευρικές πληροφοριακές πινακίδες οδικής σήμανσης, πλήρως αντανακλαστικές, με υπόβαθρο τύπου 2 κατά ΕΛΟΤ EN 12899-1</t>
  </si>
  <si>
    <t>Ε-8.2.1</t>
  </si>
  <si>
    <t xml:space="preserve">Πλευρικές πληροφοριακές πινακίδες με αναγραφές και σύμβολα από μικροπρισματική αντανακλαστική μεμβράνη τύπου 3 (με ΕΤΑ και σήμανση CE)  </t>
  </si>
  <si>
    <t>Ε-9.1</t>
  </si>
  <si>
    <t>Πινακίδες επικίνδυνων θέσεων, τριγωνικές, πλευράς 0,90 m</t>
  </si>
  <si>
    <t>38.20.03</t>
  </si>
  <si>
    <t>Δομικά πλέγματα B500C (S500s)</t>
  </si>
  <si>
    <t>38.03</t>
  </si>
  <si>
    <t>Ξυλότυποι συνήθων χυτών κατασκευών</t>
  </si>
  <si>
    <t>ΟΙΚ 3816</t>
  </si>
  <si>
    <t xml:space="preserve">ΝΑ-12.11 </t>
  </si>
  <si>
    <t xml:space="preserve">Ν78.96.10 </t>
  </si>
  <si>
    <t xml:space="preserve">Ν78.96.11 </t>
  </si>
  <si>
    <t xml:space="preserve">Ν78.102.2 </t>
  </si>
  <si>
    <t xml:space="preserve">Ν78.103.2 </t>
  </si>
  <si>
    <t xml:space="preserve">ΝΒ-10 </t>
  </si>
  <si>
    <t>ΝΑ-3.10</t>
  </si>
  <si>
    <t>Β : ΕΡΓΑΣΙΕΣ ΟΔΟΠΟΙΙΑΣ</t>
  </si>
  <si>
    <t>Α : ΕΡΓΑΣΙΕΣ ΟΙΚΟΔΟΜΙΚΩΝ</t>
  </si>
  <si>
    <t>ΑΘΡΟΙΣΜΑ Α + Β</t>
  </si>
  <si>
    <t>ΑΘΡΟΙΣΜΑ Β</t>
  </si>
  <si>
    <t>ΕΡΓΟ : ΣΥΝΤΗΡΗΣΗ ΠΛΑΚΟΣΤΡΩΣΕΩΝ - ΠΕΖΟΔΡΟΜΙΩΝ ΤΟΥ Δ. ΓΡΕΒΕΝΩΝ</t>
  </si>
  <si>
    <t>61.05</t>
  </si>
  <si>
    <t xml:space="preserve">Φέροντα στοιχεία από σιδηροδοκούς ή κοιλοδοκούς ύψους ή πλευράς έως 160 mm </t>
  </si>
  <si>
    <t>ΟΙΚ 6104</t>
  </si>
  <si>
    <t>64.26</t>
  </si>
  <si>
    <t>Σιδηροσωλήνες κιγκλιδωμάτων γαλβανισμένοι</t>
  </si>
  <si>
    <t>64.26.03</t>
  </si>
  <si>
    <t>Σιδηροσωλήνες γαλβανισμένοι Φ 2 ''</t>
  </si>
  <si>
    <t>ΟΙΚ 6428</t>
  </si>
  <si>
    <t>μμ</t>
  </si>
  <si>
    <t>ΦΠΑ 24%</t>
  </si>
  <si>
    <t xml:space="preserve">  Ο Δ/ντής Τ.Υ.</t>
  </si>
  <si>
    <t>Ανύψωση ή καταβίβαση φρεατίων για την κατάλληλη τοποθέτηση του επί του οδοστρώματος στην επιθυμητή θέση και αποτύπωση τοu</t>
  </si>
  <si>
    <t>Αριθμός Μελέτης :   60/2016</t>
  </si>
  <si>
    <t>Γρεβενά   19  -  12  - 2016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</si>
</sst>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.00\ "/>
    <numFmt numFmtId="173" formatCode="0.0"/>
    <numFmt numFmtId="174" formatCode="#,##0.0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#,##0.00\+"/>
    <numFmt numFmtId="180" formatCode="0.000"/>
    <numFmt numFmtId="181" formatCode="#,##0.00&quot;*&quot;"/>
  </numFmts>
  <fonts count="15">
    <font>
      <sz val="10"/>
      <name val="Arial"/>
      <family val="0"/>
    </font>
    <font>
      <b/>
      <sz val="12"/>
      <name val="Arial"/>
      <family val="2"/>
    </font>
    <font>
      <b/>
      <sz val="9"/>
      <name val="Arial Greek"/>
      <family val="0"/>
    </font>
    <font>
      <sz val="9"/>
      <name val="Times New Roman"/>
      <family val="1"/>
    </font>
    <font>
      <b/>
      <sz val="9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10"/>
      <name val="Arial Greek"/>
      <family val="2"/>
    </font>
    <font>
      <vertAlign val="superscript"/>
      <sz val="9"/>
      <name val="Arial"/>
      <family val="2"/>
    </font>
    <font>
      <sz val="9"/>
      <color indexed="8"/>
      <name val="Arial"/>
      <family val="2"/>
    </font>
    <font>
      <b/>
      <sz val="10"/>
      <name val="Arial Gree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" fillId="0" borderId="0" xfId="15" applyNumberFormat="1" applyFont="1" applyFill="1" applyBorder="1" applyAlignment="1">
      <alignment/>
      <protection/>
    </xf>
    <xf numFmtId="0" fontId="0" fillId="0" borderId="0" xfId="0" applyBorder="1" applyAlignment="1">
      <alignment vertical="top" wrapText="1"/>
    </xf>
    <xf numFmtId="172" fontId="0" fillId="0" borderId="0" xfId="0" applyNumberFormat="1" applyBorder="1" applyAlignment="1">
      <alignment vertical="top"/>
    </xf>
    <xf numFmtId="0" fontId="0" fillId="0" borderId="0" xfId="0" applyBorder="1" applyAlignment="1">
      <alignment/>
    </xf>
    <xf numFmtId="0" fontId="2" fillId="0" borderId="0" xfId="15" applyNumberFormat="1" applyFont="1" applyBorder="1" applyAlignment="1">
      <alignment/>
      <protection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172" fontId="0" fillId="0" borderId="0" xfId="0" applyNumberFormat="1" applyAlignment="1">
      <alignment vertical="top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72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/>
    </xf>
    <xf numFmtId="172" fontId="5" fillId="0" borderId="2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172" fontId="4" fillId="0" borderId="0" xfId="0" applyNumberFormat="1" applyFont="1" applyBorder="1" applyAlignment="1">
      <alignment horizontal="right" vertical="top"/>
    </xf>
    <xf numFmtId="172" fontId="4" fillId="0" borderId="0" xfId="0" applyNumberFormat="1" applyFont="1" applyAlignment="1">
      <alignment horizontal="right" vertical="top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3" fontId="8" fillId="0" borderId="0" xfId="15" applyNumberFormat="1" applyFont="1" applyBorder="1" applyAlignment="1">
      <alignment/>
      <protection/>
    </xf>
    <xf numFmtId="0" fontId="0" fillId="0" borderId="0" xfId="15" applyNumberFormat="1" applyFont="1" applyBorder="1" applyAlignment="1">
      <alignment wrapText="1"/>
      <protection/>
    </xf>
    <xf numFmtId="0" fontId="8" fillId="0" borderId="0" xfId="15" applyNumberFormat="1" applyFont="1" applyBorder="1" applyAlignment="1">
      <alignment/>
      <protection/>
    </xf>
    <xf numFmtId="4" fontId="8" fillId="0" borderId="0" xfId="15" applyNumberFormat="1" applyFont="1" applyBorder="1">
      <alignment/>
      <protection/>
    </xf>
    <xf numFmtId="172" fontId="0" fillId="0" borderId="0" xfId="0" applyNumberFormat="1" applyBorder="1" applyAlignment="1">
      <alignment vertical="top" wrapText="1"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2" xfId="0" applyFont="1" applyBorder="1" applyAlignment="1">
      <alignment vertical="top"/>
    </xf>
    <xf numFmtId="0" fontId="0" fillId="0" borderId="0" xfId="0" applyFont="1" applyAlignment="1">
      <alignment vertical="top"/>
    </xf>
    <xf numFmtId="0" fontId="6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/>
    </xf>
    <xf numFmtId="0" fontId="2" fillId="0" borderId="0" xfId="15" applyNumberFormat="1" applyFont="1" applyFill="1" applyBorder="1" applyAlignment="1">
      <alignment horizontal="left"/>
      <protection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6" fillId="2" borderId="2" xfId="0" applyFont="1" applyFill="1" applyBorder="1" applyAlignment="1">
      <alignment vertical="top" wrapText="1"/>
    </xf>
    <xf numFmtId="172" fontId="4" fillId="0" borderId="2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Border="1" applyAlignment="1">
      <alignment vertical="top"/>
    </xf>
    <xf numFmtId="172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172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5" fillId="0" borderId="2" xfId="15" applyNumberFormat="1" applyFont="1" applyFill="1" applyBorder="1" applyAlignment="1">
      <alignment horizontal="left" vertical="top"/>
      <protection/>
    </xf>
    <xf numFmtId="0" fontId="4" fillId="0" borderId="2" xfId="15" applyNumberFormat="1" applyFont="1" applyFill="1" applyBorder="1" applyAlignment="1">
      <alignment horizontal="left" vertical="top"/>
      <protection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right" vertical="top"/>
    </xf>
    <xf numFmtId="0" fontId="6" fillId="0" borderId="0" xfId="15" applyNumberFormat="1" applyFont="1" applyBorder="1" applyAlignment="1">
      <alignment wrapText="1"/>
      <protection/>
    </xf>
    <xf numFmtId="0" fontId="11" fillId="0" borderId="0" xfId="15" applyNumberFormat="1" applyFont="1" applyBorder="1" applyAlignment="1">
      <alignment/>
      <protection/>
    </xf>
    <xf numFmtId="3" fontId="11" fillId="0" borderId="0" xfId="15" applyNumberFormat="1" applyFont="1" applyBorder="1" applyAlignment="1">
      <alignment/>
      <protection/>
    </xf>
    <xf numFmtId="4" fontId="11" fillId="0" borderId="0" xfId="15" applyNumberFormat="1" applyFont="1" applyBorder="1" applyAlignment="1">
      <alignment horizontal="left"/>
      <protection/>
    </xf>
    <xf numFmtId="0" fontId="5" fillId="0" borderId="2" xfId="15" applyNumberFormat="1" applyFont="1" applyFill="1" applyBorder="1" applyAlignment="1">
      <alignment horizontal="left" wrapText="1"/>
      <protection/>
    </xf>
    <xf numFmtId="0" fontId="5" fillId="0" borderId="2" xfId="15" applyNumberFormat="1" applyFont="1" applyFill="1" applyBorder="1" applyAlignment="1">
      <alignment horizontal="center"/>
      <protection/>
    </xf>
    <xf numFmtId="4" fontId="5" fillId="0" borderId="2" xfId="15" applyNumberFormat="1" applyFont="1" applyFill="1" applyBorder="1" applyAlignment="1">
      <alignment horizontal="right"/>
      <protection/>
    </xf>
    <xf numFmtId="0" fontId="5" fillId="0" borderId="2" xfId="15" applyNumberFormat="1" applyFont="1" applyFill="1" applyBorder="1" applyAlignment="1">
      <alignment horizontal="right" vertical="top"/>
      <protection/>
    </xf>
    <xf numFmtId="0" fontId="5" fillId="0" borderId="2" xfId="15" applyNumberFormat="1" applyFont="1" applyFill="1" applyBorder="1" applyAlignment="1">
      <alignment horizontal="center" vertical="center"/>
      <protection/>
    </xf>
    <xf numFmtId="172" fontId="5" fillId="0" borderId="2" xfId="0" applyNumberFormat="1" applyFont="1" applyBorder="1" applyAlignment="1">
      <alignment vertical="center" wrapText="1"/>
    </xf>
    <xf numFmtId="4" fontId="5" fillId="0" borderId="2" xfId="15" applyNumberFormat="1" applyFont="1" applyFill="1" applyBorder="1" applyAlignment="1">
      <alignment vertical="center"/>
      <protection/>
    </xf>
    <xf numFmtId="4" fontId="5" fillId="0" borderId="2" xfId="15" applyNumberFormat="1" applyFont="1" applyFill="1" applyBorder="1" applyAlignment="1">
      <alignment horizontal="right" vertical="center"/>
      <protection/>
    </xf>
    <xf numFmtId="0" fontId="5" fillId="0" borderId="3" xfId="15" applyNumberFormat="1" applyFont="1" applyFill="1" applyBorder="1" applyAlignment="1">
      <alignment horizontal="center" vertical="center"/>
      <protection/>
    </xf>
    <xf numFmtId="172" fontId="5" fillId="0" borderId="2" xfId="0" applyNumberFormat="1" applyFont="1" applyBorder="1" applyAlignment="1">
      <alignment horizontal="right" vertical="center"/>
    </xf>
    <xf numFmtId="172" fontId="5" fillId="0" borderId="2" xfId="0" applyNumberFormat="1" applyFont="1" applyBorder="1" applyAlignment="1">
      <alignment vertical="center"/>
    </xf>
    <xf numFmtId="4" fontId="10" fillId="0" borderId="2" xfId="15" applyNumberFormat="1" applyFont="1" applyFill="1" applyBorder="1" applyAlignment="1">
      <alignment horizontal="right" vertical="center"/>
      <protection/>
    </xf>
    <xf numFmtId="0" fontId="5" fillId="0" borderId="2" xfId="15" applyNumberFormat="1" applyFont="1" applyFill="1" applyBorder="1" applyAlignment="1">
      <alignment horizontal="right" vertical="center"/>
      <protection/>
    </xf>
    <xf numFmtId="0" fontId="5" fillId="0" borderId="2" xfId="15" applyNumberFormat="1" applyFont="1" applyFill="1" applyBorder="1" applyAlignment="1">
      <alignment horizontal="left" vertical="center" wrapText="1"/>
      <protection/>
    </xf>
    <xf numFmtId="0" fontId="5" fillId="0" borderId="0" xfId="0" applyFont="1" applyBorder="1" applyAlignment="1">
      <alignment horizontal="center" vertical="top"/>
    </xf>
    <xf numFmtId="0" fontId="5" fillId="0" borderId="2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2" fontId="10" fillId="0" borderId="2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vertical="center" wrapText="1"/>
    </xf>
    <xf numFmtId="2" fontId="5" fillId="0" borderId="2" xfId="15" applyNumberFormat="1" applyFont="1" applyFill="1" applyBorder="1" applyAlignment="1">
      <alignment horizontal="right" wrapText="1"/>
      <protection/>
    </xf>
    <xf numFmtId="0" fontId="4" fillId="0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172" fontId="5" fillId="0" borderId="2" xfId="0" applyNumberFormat="1" applyFont="1" applyBorder="1" applyAlignment="1">
      <alignment vertical="center"/>
    </xf>
    <xf numFmtId="0" fontId="10" fillId="0" borderId="2" xfId="15" applyNumberFormat="1" applyFont="1" applyFill="1" applyBorder="1" applyAlignment="1">
      <alignment horizontal="left" vertical="center" wrapText="1"/>
      <protection/>
    </xf>
    <xf numFmtId="0" fontId="5" fillId="0" borderId="2" xfId="15" applyNumberFormat="1" applyFont="1" applyFill="1" applyBorder="1" applyAlignment="1">
      <alignment horizontal="center" vertical="center"/>
      <protection/>
    </xf>
    <xf numFmtId="0" fontId="5" fillId="0" borderId="2" xfId="0" applyFont="1" applyFill="1" applyBorder="1" applyAlignment="1">
      <alignment vertical="center"/>
    </xf>
    <xf numFmtId="2" fontId="5" fillId="0" borderId="2" xfId="15" applyNumberFormat="1" applyFont="1" applyFill="1" applyBorder="1" applyAlignment="1">
      <alignment horizontal="right" vertical="center" wrapText="1"/>
      <protection/>
    </xf>
    <xf numFmtId="0" fontId="4" fillId="0" borderId="2" xfId="15" applyNumberFormat="1" applyFont="1" applyFill="1" applyBorder="1" applyAlignment="1">
      <alignment horizontal="left" vertical="center" wrapText="1"/>
      <protection/>
    </xf>
    <xf numFmtId="0" fontId="5" fillId="0" borderId="2" xfId="15" applyNumberFormat="1" applyFont="1" applyFill="1" applyBorder="1" applyAlignment="1">
      <alignment horizontal="center" vertical="center" wrapText="1"/>
      <protection/>
    </xf>
    <xf numFmtId="180" fontId="5" fillId="0" borderId="2" xfId="15" applyNumberFormat="1" applyFont="1" applyFill="1" applyBorder="1" applyAlignment="1">
      <alignment horizontal="right" vertical="center" wrapText="1"/>
      <protection/>
    </xf>
    <xf numFmtId="0" fontId="5" fillId="0" borderId="2" xfId="15" applyNumberFormat="1" applyFont="1" applyFill="1" applyBorder="1" applyAlignment="1">
      <alignment horizontal="right" vertical="center" wrapText="1"/>
      <protection/>
    </xf>
    <xf numFmtId="172" fontId="5" fillId="0" borderId="2" xfId="0" applyNumberFormat="1" applyFont="1" applyFill="1" applyBorder="1" applyAlignment="1">
      <alignment vertical="center"/>
    </xf>
    <xf numFmtId="0" fontId="5" fillId="0" borderId="3" xfId="15" applyNumberFormat="1" applyFont="1" applyFill="1" applyBorder="1" applyAlignment="1">
      <alignment horizontal="center" vertical="center"/>
      <protection/>
    </xf>
    <xf numFmtId="0" fontId="4" fillId="0" borderId="2" xfId="15" applyNumberFormat="1" applyFont="1" applyFill="1" applyBorder="1" applyAlignment="1">
      <alignment horizontal="left" vertical="center"/>
      <protection/>
    </xf>
    <xf numFmtId="0" fontId="5" fillId="0" borderId="2" xfId="15" applyNumberFormat="1" applyFont="1" applyFill="1" applyBorder="1" applyAlignment="1">
      <alignment horizontal="left" vertical="center"/>
      <protection/>
    </xf>
    <xf numFmtId="0" fontId="5" fillId="0" borderId="2" xfId="0" applyFont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4" fontId="5" fillId="0" borderId="2" xfId="15" applyNumberFormat="1" applyFont="1" applyFill="1" applyBorder="1" applyAlignment="1">
      <alignment horizontal="right" wrapText="1"/>
      <protection/>
    </xf>
    <xf numFmtId="0" fontId="5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2" xfId="15" applyNumberFormat="1" applyFont="1" applyFill="1" applyBorder="1" applyAlignment="1">
      <alignment horizontal="center" wrapText="1"/>
      <protection/>
    </xf>
    <xf numFmtId="172" fontId="5" fillId="0" borderId="2" xfId="15" applyNumberFormat="1" applyFont="1" applyFill="1" applyBorder="1" applyAlignment="1">
      <alignment horizontal="right" vertical="center"/>
      <protection/>
    </xf>
    <xf numFmtId="0" fontId="10" fillId="0" borderId="2" xfId="15" applyNumberFormat="1" applyFont="1" applyFill="1" applyBorder="1" applyAlignment="1">
      <alignment horizontal="left" vertical="center" wrapText="1"/>
      <protection/>
    </xf>
    <xf numFmtId="0" fontId="14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15" applyNumberFormat="1" applyFont="1" applyFill="1" applyBorder="1" applyAlignment="1">
      <alignment horizontal="left" vertical="center" wrapText="1"/>
      <protection/>
    </xf>
    <xf numFmtId="0" fontId="5" fillId="0" borderId="3" xfId="15" applyNumberFormat="1" applyFont="1" applyFill="1" applyBorder="1" applyAlignment="1">
      <alignment horizontal="center" vertical="center" wrapText="1"/>
      <protection/>
    </xf>
    <xf numFmtId="172" fontId="5" fillId="0" borderId="3" xfId="15" applyNumberFormat="1" applyFont="1" applyFill="1" applyBorder="1" applyAlignment="1">
      <alignment horizontal="right" vertical="center"/>
      <protection/>
    </xf>
    <xf numFmtId="0" fontId="5" fillId="0" borderId="2" xfId="15" applyNumberFormat="1" applyFont="1" applyFill="1" applyBorder="1" applyAlignment="1">
      <alignment horizontal="center" vertical="center" wrapText="1"/>
      <protection/>
    </xf>
    <xf numFmtId="0" fontId="4" fillId="0" borderId="2" xfId="15" applyNumberFormat="1" applyFont="1" applyFill="1" applyBorder="1" applyAlignment="1">
      <alignment horizontal="left" vertical="center" wrapText="1"/>
      <protection/>
    </xf>
    <xf numFmtId="0" fontId="5" fillId="0" borderId="2" xfId="15" applyNumberFormat="1" applyFont="1" applyFill="1" applyBorder="1" applyAlignment="1">
      <alignment horizontal="left" vertical="center" wrapText="1"/>
      <protection/>
    </xf>
    <xf numFmtId="0" fontId="5" fillId="0" borderId="2" xfId="0" applyFont="1" applyFill="1" applyBorder="1" applyAlignment="1">
      <alignment horizontal="left" vertical="center"/>
    </xf>
    <xf numFmtId="0" fontId="5" fillId="0" borderId="3" xfId="15" applyNumberFormat="1" applyFont="1" applyFill="1" applyBorder="1" applyAlignment="1">
      <alignment horizontal="left" vertical="center" wrapText="1"/>
      <protection/>
    </xf>
    <xf numFmtId="0" fontId="5" fillId="0" borderId="2" xfId="15" applyNumberFormat="1" applyFont="1" applyFill="1" applyBorder="1" applyAlignment="1">
      <alignment horizontal="right"/>
      <protection/>
    </xf>
    <xf numFmtId="0" fontId="5" fillId="0" borderId="2" xfId="15" applyNumberFormat="1" applyFont="1" applyFill="1" applyBorder="1" applyAlignment="1">
      <alignment vertical="center" wrapText="1"/>
      <protection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172" fontId="5" fillId="0" borderId="3" xfId="0" applyNumberFormat="1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 wrapText="1"/>
    </xf>
    <xf numFmtId="0" fontId="5" fillId="0" borderId="1" xfId="15" applyNumberFormat="1" applyFont="1" applyFill="1" applyBorder="1" applyAlignment="1">
      <alignment horizontal="center" vertical="center" wrapText="1"/>
      <protection/>
    </xf>
    <xf numFmtId="172" fontId="5" fillId="0" borderId="1" xfId="15" applyNumberFormat="1" applyFont="1" applyFill="1" applyBorder="1" applyAlignment="1">
      <alignment horizontal="right" vertical="center"/>
      <protection/>
    </xf>
    <xf numFmtId="172" fontId="10" fillId="0" borderId="4" xfId="0" applyNumberFormat="1" applyFont="1" applyFill="1" applyBorder="1" applyAlignment="1">
      <alignment vertical="center"/>
    </xf>
    <xf numFmtId="0" fontId="14" fillId="0" borderId="2" xfId="15" applyNumberFormat="1" applyFont="1" applyFill="1" applyBorder="1" applyAlignment="1">
      <alignment horizontal="left" vertical="center" wrapText="1"/>
      <protection/>
    </xf>
    <xf numFmtId="4" fontId="5" fillId="0" borderId="2" xfId="15" applyNumberFormat="1" applyFont="1" applyFill="1" applyBorder="1" applyAlignment="1">
      <alignment horizontal="right" vertical="center" wrapText="1"/>
      <protection/>
    </xf>
    <xf numFmtId="172" fontId="5" fillId="0" borderId="2" xfId="0" applyNumberFormat="1" applyFont="1" applyBorder="1" applyAlignment="1">
      <alignment vertical="center"/>
    </xf>
    <xf numFmtId="0" fontId="5" fillId="0" borderId="2" xfId="15" applyNumberFormat="1" applyFont="1" applyFill="1" applyBorder="1" applyAlignment="1">
      <alignment horizontal="center" vertical="top"/>
      <protection/>
    </xf>
    <xf numFmtId="0" fontId="4" fillId="0" borderId="2" xfId="0" applyFont="1" applyFill="1" applyBorder="1" applyAlignment="1">
      <alignment vertical="top"/>
    </xf>
    <xf numFmtId="0" fontId="5" fillId="0" borderId="2" xfId="0" applyFont="1" applyBorder="1" applyAlignment="1">
      <alignment horizontal="center" vertical="center"/>
    </xf>
    <xf numFmtId="2" fontId="5" fillId="0" borderId="2" xfId="15" applyNumberFormat="1" applyFont="1" applyFill="1" applyBorder="1" applyAlignment="1">
      <alignment vertical="center" wrapText="1"/>
      <protection/>
    </xf>
    <xf numFmtId="172" fontId="4" fillId="0" borderId="2" xfId="0" applyNumberFormat="1" applyFont="1" applyBorder="1" applyAlignment="1">
      <alignment horizontal="right" vertical="top"/>
    </xf>
    <xf numFmtId="4" fontId="8" fillId="0" borderId="0" xfId="15" applyNumberFormat="1" applyFont="1" applyBorder="1" applyAlignment="1">
      <alignment horizontal="center"/>
      <protection/>
    </xf>
    <xf numFmtId="0" fontId="4" fillId="0" borderId="5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2" fillId="0" borderId="0" xfId="15" applyNumberFormat="1" applyFont="1" applyFill="1" applyBorder="1" applyAlignment="1">
      <alignment horizontal="left"/>
      <protection/>
    </xf>
    <xf numFmtId="0" fontId="8" fillId="0" borderId="0" xfId="15" applyNumberFormat="1" applyFont="1" applyBorder="1" applyAlignment="1">
      <alignment horizontal="center"/>
      <protection/>
    </xf>
    <xf numFmtId="4" fontId="8" fillId="0" borderId="0" xfId="15" applyNumberFormat="1" applyFont="1" applyBorder="1" applyAlignment="1">
      <alignment horizontal="left"/>
      <protection/>
    </xf>
    <xf numFmtId="0" fontId="4" fillId="0" borderId="0" xfId="0" applyFont="1" applyBorder="1" applyAlignment="1">
      <alignment horizontal="left" vertical="top"/>
    </xf>
    <xf numFmtId="3" fontId="11" fillId="0" borderId="0" xfId="15" applyNumberFormat="1" applyFont="1" applyBorder="1" applyAlignment="1">
      <alignment horizontal="center"/>
      <protection/>
    </xf>
    <xf numFmtId="3" fontId="2" fillId="0" borderId="0" xfId="15" applyNumberFormat="1" applyFont="1" applyBorder="1" applyAlignment="1">
      <alignment horizontal="left"/>
      <protection/>
    </xf>
    <xf numFmtId="0" fontId="4" fillId="0" borderId="0" xfId="0" applyFont="1" applyBorder="1" applyAlignment="1">
      <alignment horizontal="left"/>
    </xf>
    <xf numFmtId="0" fontId="2" fillId="0" borderId="0" xfId="15" applyNumberFormat="1" applyFont="1" applyFill="1" applyBorder="1" applyAlignment="1">
      <alignment/>
      <protection/>
    </xf>
    <xf numFmtId="0" fontId="0" fillId="0" borderId="0" xfId="0" applyAlignment="1">
      <alignment horizontal="left" vertical="top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" fontId="11" fillId="0" borderId="0" xfId="15" applyNumberFormat="1" applyFont="1" applyBorder="1" applyAlignment="1">
      <alignment horizontal="center"/>
      <protection/>
    </xf>
  </cellXfs>
  <cellStyles count="9">
    <cellStyle name="Normal" xfId="0"/>
    <cellStyle name="Normal_NEOPRoMEL" xfId="15"/>
    <cellStyle name="Comma" xfId="16"/>
    <cellStyle name="Comma [0]" xfId="17"/>
    <cellStyle name="Currency" xfId="18"/>
    <cellStyle name="Currency [0]" xfId="19"/>
    <cellStyle name="Percent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1"/>
  <sheetViews>
    <sheetView showGridLines="0" tabSelected="1" view="pageBreakPreview" zoomScaleSheetLayoutView="100" workbookViewId="0" topLeftCell="A4">
      <selection activeCell="C90" sqref="C90"/>
    </sheetView>
  </sheetViews>
  <sheetFormatPr defaultColWidth="9.140625" defaultRowHeight="12.75"/>
  <cols>
    <col min="1" max="1" width="3.28125" style="35" customWidth="1"/>
    <col min="2" max="2" width="10.421875" style="2" customWidth="1"/>
    <col min="3" max="3" width="40.00390625" style="2" customWidth="1"/>
    <col min="4" max="4" width="11.57421875" style="2" customWidth="1"/>
    <col min="5" max="5" width="7.00390625" style="3" customWidth="1"/>
    <col min="6" max="6" width="10.28125" style="3" bestFit="1" customWidth="1"/>
    <col min="7" max="7" width="12.00390625" style="13" customWidth="1"/>
    <col min="8" max="8" width="10.140625" style="13" customWidth="1"/>
    <col min="9" max="9" width="11.421875" style="13" customWidth="1"/>
    <col min="10" max="10" width="0" style="0" hidden="1" customWidth="1"/>
    <col min="11" max="11" width="10.7109375" style="0" bestFit="1" customWidth="1"/>
  </cols>
  <sheetData>
    <row r="1" spans="1:10" ht="12.75">
      <c r="A1" s="139" t="s">
        <v>7</v>
      </c>
      <c r="B1" s="139"/>
      <c r="C1" s="139"/>
      <c r="D1" s="139" t="s">
        <v>24</v>
      </c>
      <c r="E1" s="139"/>
      <c r="F1" s="139"/>
      <c r="G1" s="139"/>
      <c r="H1" s="139"/>
      <c r="I1" s="139"/>
      <c r="J1" s="139"/>
    </row>
    <row r="2" spans="1:10" ht="12" customHeight="1">
      <c r="A2" s="145" t="s">
        <v>23</v>
      </c>
      <c r="B2" s="145"/>
      <c r="C2" s="145"/>
      <c r="D2" s="144" t="s">
        <v>168</v>
      </c>
      <c r="E2" s="144"/>
      <c r="F2" s="144"/>
      <c r="G2" s="144"/>
      <c r="H2" s="144"/>
      <c r="I2" s="144"/>
      <c r="J2" s="144"/>
    </row>
    <row r="3" spans="1:10" ht="12" customHeight="1">
      <c r="A3" s="139" t="s">
        <v>24</v>
      </c>
      <c r="B3" s="139"/>
      <c r="C3" s="139"/>
      <c r="D3" s="146"/>
      <c r="E3" s="146"/>
      <c r="F3" s="146"/>
      <c r="G3" s="146"/>
      <c r="H3" s="146"/>
      <c r="I3" s="11"/>
      <c r="J3" s="7"/>
    </row>
    <row r="4" spans="1:10" ht="12.75">
      <c r="A4" s="139" t="s">
        <v>25</v>
      </c>
      <c r="B4" s="139"/>
      <c r="C4" s="139"/>
      <c r="D4" s="9"/>
      <c r="E4" s="6"/>
      <c r="F4" s="6"/>
      <c r="G4" s="11"/>
      <c r="H4" s="11"/>
      <c r="I4" s="11"/>
      <c r="J4" s="7"/>
    </row>
    <row r="5" spans="1:10" ht="12.75">
      <c r="A5" s="139" t="s">
        <v>181</v>
      </c>
      <c r="B5" s="139"/>
      <c r="C5" s="139"/>
      <c r="D5" s="5"/>
      <c r="E5" s="6"/>
      <c r="F5" s="6"/>
      <c r="G5" s="11"/>
      <c r="H5" s="11"/>
      <c r="I5" s="11"/>
      <c r="J5" s="7"/>
    </row>
    <row r="6" spans="1:10" ht="12.75">
      <c r="A6" s="139"/>
      <c r="B6" s="139"/>
      <c r="C6" s="139"/>
      <c r="D6" s="5" t="s">
        <v>18</v>
      </c>
      <c r="E6" s="6"/>
      <c r="F6" s="6"/>
      <c r="G6" s="51">
        <f>I81</f>
        <v>150055.62744224</v>
      </c>
      <c r="H6" s="52" t="s">
        <v>19</v>
      </c>
      <c r="I6" s="11"/>
      <c r="J6" s="7"/>
    </row>
    <row r="7" spans="1:10" ht="12.75">
      <c r="A7" s="139"/>
      <c r="B7" s="139"/>
      <c r="C7" s="139"/>
      <c r="D7" s="142"/>
      <c r="E7" s="147"/>
      <c r="F7" s="147"/>
      <c r="G7" s="147"/>
      <c r="H7" s="147"/>
      <c r="I7" s="39"/>
      <c r="J7" s="21"/>
    </row>
    <row r="8" spans="1:10" ht="12.75">
      <c r="A8" s="40"/>
      <c r="B8" s="40"/>
      <c r="C8" s="40"/>
      <c r="D8" s="21"/>
      <c r="E8" s="42"/>
      <c r="F8" s="42"/>
      <c r="G8" s="42"/>
      <c r="H8" s="42"/>
      <c r="I8" s="39"/>
      <c r="J8" s="21"/>
    </row>
    <row r="9" spans="2:10" ht="12.75">
      <c r="B9" s="8"/>
      <c r="C9" s="10"/>
      <c r="D9" s="6"/>
      <c r="E9" s="6"/>
      <c r="F9" s="6"/>
      <c r="G9" s="11"/>
      <c r="H9" s="11"/>
      <c r="I9" s="11"/>
      <c r="J9" s="7"/>
    </row>
    <row r="10" spans="1:10" ht="15.75">
      <c r="A10" s="151" t="s">
        <v>15</v>
      </c>
      <c r="B10" s="151"/>
      <c r="C10" s="151"/>
      <c r="D10" s="151"/>
      <c r="E10" s="151"/>
      <c r="F10" s="151"/>
      <c r="G10" s="151"/>
      <c r="H10" s="151"/>
      <c r="I10" s="151"/>
      <c r="J10" s="151"/>
    </row>
    <row r="11" spans="1:10" ht="15.75">
      <c r="A11" s="41"/>
      <c r="B11" s="41"/>
      <c r="C11" s="41"/>
      <c r="D11" s="41"/>
      <c r="E11" s="41"/>
      <c r="F11" s="41"/>
      <c r="G11" s="41"/>
      <c r="H11" s="41"/>
      <c r="I11" s="41"/>
      <c r="J11" s="41"/>
    </row>
    <row r="12" spans="1:9" s="1" customFormat="1" ht="25.5" customHeight="1">
      <c r="A12" s="16" t="s">
        <v>12</v>
      </c>
      <c r="B12" s="14" t="s">
        <v>3</v>
      </c>
      <c r="C12" s="14" t="s">
        <v>4</v>
      </c>
      <c r="D12" s="15" t="s">
        <v>5</v>
      </c>
      <c r="E12" s="15" t="s">
        <v>6</v>
      </c>
      <c r="F12" s="16" t="s">
        <v>8</v>
      </c>
      <c r="G12" s="17" t="s">
        <v>9</v>
      </c>
      <c r="H12" s="17" t="s">
        <v>10</v>
      </c>
      <c r="I12" s="17" t="s">
        <v>11</v>
      </c>
    </row>
    <row r="13" spans="1:10" s="1" customFormat="1" ht="24.75" customHeight="1">
      <c r="A13" s="148" t="s">
        <v>26</v>
      </c>
      <c r="B13" s="149"/>
      <c r="C13" s="149"/>
      <c r="D13" s="149"/>
      <c r="E13" s="149"/>
      <c r="F13" s="149"/>
      <c r="G13" s="149"/>
      <c r="H13" s="149"/>
      <c r="I13" s="150"/>
      <c r="J13" s="12"/>
    </row>
    <row r="14" spans="1:9" ht="14.25" customHeight="1">
      <c r="A14" s="36"/>
      <c r="B14" s="18" t="s">
        <v>13</v>
      </c>
      <c r="C14" s="43" t="s">
        <v>165</v>
      </c>
      <c r="D14" s="18" t="s">
        <v>13</v>
      </c>
      <c r="E14" s="19" t="s">
        <v>13</v>
      </c>
      <c r="F14" s="55"/>
      <c r="G14" s="20" t="s">
        <v>13</v>
      </c>
      <c r="H14" s="20"/>
      <c r="I14" s="20"/>
    </row>
    <row r="15" spans="1:9" ht="24">
      <c r="A15" s="74"/>
      <c r="B15" s="90" t="s">
        <v>40</v>
      </c>
      <c r="C15" s="74" t="s">
        <v>41</v>
      </c>
      <c r="D15" s="74"/>
      <c r="E15" s="74"/>
      <c r="F15" s="74"/>
      <c r="G15" s="74"/>
      <c r="H15" s="74"/>
      <c r="I15" s="74"/>
    </row>
    <row r="16" spans="1:9" ht="48">
      <c r="A16" s="93"/>
      <c r="B16" s="74" t="s">
        <v>42</v>
      </c>
      <c r="C16" s="74" t="s">
        <v>43</v>
      </c>
      <c r="D16" s="74"/>
      <c r="E16" s="74"/>
      <c r="F16" s="74"/>
      <c r="G16" s="74"/>
      <c r="H16" s="74"/>
      <c r="I16" s="74"/>
    </row>
    <row r="17" spans="1:9" ht="13.5">
      <c r="A17" s="93">
        <v>1</v>
      </c>
      <c r="B17" s="74" t="s">
        <v>44</v>
      </c>
      <c r="C17" s="74" t="s">
        <v>45</v>
      </c>
      <c r="D17" s="91" t="s">
        <v>46</v>
      </c>
      <c r="E17" s="69" t="s">
        <v>16</v>
      </c>
      <c r="F17" s="89">
        <v>250</v>
      </c>
      <c r="G17" s="89">
        <v>8.5</v>
      </c>
      <c r="H17" s="128">
        <f>F17*G17</f>
        <v>2125</v>
      </c>
      <c r="I17" s="74"/>
    </row>
    <row r="18" spans="1:9" ht="48">
      <c r="A18" s="93"/>
      <c r="B18" s="74" t="s">
        <v>47</v>
      </c>
      <c r="C18" s="74" t="s">
        <v>48</v>
      </c>
      <c r="D18" s="91"/>
      <c r="E18" s="74"/>
      <c r="F18" s="89"/>
      <c r="G18" s="89"/>
      <c r="H18" s="89"/>
      <c r="I18" s="20"/>
    </row>
    <row r="19" spans="1:9" ht="16.5" customHeight="1">
      <c r="A19" s="73">
        <v>2</v>
      </c>
      <c r="B19" s="74" t="s">
        <v>49</v>
      </c>
      <c r="C19" s="74" t="s">
        <v>45</v>
      </c>
      <c r="D19" s="91" t="s">
        <v>50</v>
      </c>
      <c r="E19" s="87" t="s">
        <v>55</v>
      </c>
      <c r="F19" s="89">
        <v>150</v>
      </c>
      <c r="G19" s="89">
        <v>3.9</v>
      </c>
      <c r="H19" s="89">
        <f>F19*G19</f>
        <v>585</v>
      </c>
      <c r="I19" s="20"/>
    </row>
    <row r="20" spans="1:9" ht="13.5">
      <c r="A20" s="93">
        <v>3</v>
      </c>
      <c r="B20" s="90" t="s">
        <v>163</v>
      </c>
      <c r="C20" s="74" t="s">
        <v>51</v>
      </c>
      <c r="D20" s="91" t="s">
        <v>52</v>
      </c>
      <c r="E20" s="87" t="s">
        <v>55</v>
      </c>
      <c r="F20" s="133">
        <v>300</v>
      </c>
      <c r="G20" s="92">
        <v>0.211</v>
      </c>
      <c r="H20" s="89">
        <f>F20*G20</f>
        <v>63.3</v>
      </c>
      <c r="I20" s="20"/>
    </row>
    <row r="21" spans="1:9" ht="12.75">
      <c r="A21" s="56">
        <v>4</v>
      </c>
      <c r="B21" s="82" t="s">
        <v>59</v>
      </c>
      <c r="C21" s="83" t="s">
        <v>60</v>
      </c>
      <c r="D21" s="84" t="s">
        <v>61</v>
      </c>
      <c r="E21" s="84" t="s">
        <v>62</v>
      </c>
      <c r="F21" s="85">
        <v>500</v>
      </c>
      <c r="G21" s="71">
        <v>1.65</v>
      </c>
      <c r="H21" s="66">
        <f>F21*G21</f>
        <v>825</v>
      </c>
      <c r="I21" s="20"/>
    </row>
    <row r="22" spans="1:9" ht="12.75">
      <c r="A22" s="64"/>
      <c r="B22" s="82" t="s">
        <v>63</v>
      </c>
      <c r="C22" s="83" t="s">
        <v>64</v>
      </c>
      <c r="D22" s="98"/>
      <c r="E22" s="84" t="s">
        <v>13</v>
      </c>
      <c r="F22" s="85"/>
      <c r="G22" s="68"/>
      <c r="H22" s="66"/>
      <c r="I22" s="20"/>
    </row>
    <row r="23" spans="1:9" ht="14.25" customHeight="1">
      <c r="A23" s="56">
        <v>5</v>
      </c>
      <c r="B23" s="88" t="s">
        <v>65</v>
      </c>
      <c r="C23" s="83" t="s">
        <v>66</v>
      </c>
      <c r="D23" s="84" t="s">
        <v>67</v>
      </c>
      <c r="E23" s="84" t="s">
        <v>68</v>
      </c>
      <c r="F23" s="85">
        <v>500</v>
      </c>
      <c r="G23" s="66">
        <v>0.35</v>
      </c>
      <c r="H23" s="66">
        <f>F23*G23</f>
        <v>175</v>
      </c>
      <c r="I23" s="20"/>
    </row>
    <row r="24" spans="1:9" ht="14.25" customHeight="1">
      <c r="A24" s="62"/>
      <c r="B24" s="54" t="s">
        <v>32</v>
      </c>
      <c r="C24" s="80" t="s">
        <v>37</v>
      </c>
      <c r="D24" s="62"/>
      <c r="E24" s="62"/>
      <c r="F24" s="71"/>
      <c r="G24" s="63"/>
      <c r="H24" s="66"/>
      <c r="I24" s="20"/>
    </row>
    <row r="25" spans="1:9" ht="12.75">
      <c r="A25" s="64">
        <v>6</v>
      </c>
      <c r="B25" s="53" t="s">
        <v>30</v>
      </c>
      <c r="C25" s="80" t="s">
        <v>38</v>
      </c>
      <c r="D25" s="65" t="s">
        <v>31</v>
      </c>
      <c r="E25" s="65" t="s">
        <v>17</v>
      </c>
      <c r="F25" s="71">
        <v>1400</v>
      </c>
      <c r="G25" s="67">
        <v>1.44</v>
      </c>
      <c r="H25" s="66">
        <f>F25*G25</f>
        <v>2016</v>
      </c>
      <c r="I25" s="20"/>
    </row>
    <row r="26" spans="1:9" ht="24">
      <c r="A26" s="73">
        <v>7</v>
      </c>
      <c r="B26" s="114" t="s">
        <v>33</v>
      </c>
      <c r="C26" s="80" t="s">
        <v>34</v>
      </c>
      <c r="D26" s="77" t="s">
        <v>31</v>
      </c>
      <c r="E26" s="78" t="s">
        <v>17</v>
      </c>
      <c r="F26" s="70">
        <v>600</v>
      </c>
      <c r="G26" s="79">
        <v>3.1</v>
      </c>
      <c r="H26" s="66">
        <f>F26*G26</f>
        <v>1860</v>
      </c>
      <c r="I26" s="20"/>
    </row>
    <row r="27" spans="1:9" ht="24">
      <c r="A27" s="56"/>
      <c r="B27" s="82" t="s">
        <v>69</v>
      </c>
      <c r="C27" s="83" t="s">
        <v>70</v>
      </c>
      <c r="D27" s="84"/>
      <c r="E27" s="84" t="s">
        <v>13</v>
      </c>
      <c r="F27" s="85" t="s">
        <v>13</v>
      </c>
      <c r="G27" s="71"/>
      <c r="H27" s="66"/>
      <c r="I27" s="20"/>
    </row>
    <row r="28" spans="1:9" ht="13.5">
      <c r="A28" s="64">
        <v>8</v>
      </c>
      <c r="B28" s="88" t="s">
        <v>71</v>
      </c>
      <c r="C28" s="83" t="s">
        <v>72</v>
      </c>
      <c r="D28" s="84" t="s">
        <v>73</v>
      </c>
      <c r="E28" s="87" t="s">
        <v>16</v>
      </c>
      <c r="F28" s="85">
        <v>30</v>
      </c>
      <c r="G28" s="72">
        <v>28</v>
      </c>
      <c r="H28" s="66">
        <f aca="true" t="shared" si="0" ref="H28:H45">F28*G28</f>
        <v>840</v>
      </c>
      <c r="I28" s="20"/>
    </row>
    <row r="29" spans="1:9" ht="24">
      <c r="A29" s="64"/>
      <c r="B29" s="82" t="s">
        <v>74</v>
      </c>
      <c r="C29" s="83" t="s">
        <v>75</v>
      </c>
      <c r="D29" s="84"/>
      <c r="E29" s="84" t="s">
        <v>13</v>
      </c>
      <c r="F29" s="85" t="s">
        <v>13</v>
      </c>
      <c r="G29" s="72"/>
      <c r="H29" s="66"/>
      <c r="I29" s="20"/>
    </row>
    <row r="30" spans="1:9" ht="24">
      <c r="A30" s="93">
        <v>9</v>
      </c>
      <c r="B30" s="88" t="s">
        <v>76</v>
      </c>
      <c r="C30" s="83" t="s">
        <v>77</v>
      </c>
      <c r="D30" s="99" t="s">
        <v>78</v>
      </c>
      <c r="E30" s="95" t="s">
        <v>55</v>
      </c>
      <c r="F30" s="94">
        <v>200</v>
      </c>
      <c r="G30" s="72">
        <v>7.9</v>
      </c>
      <c r="H30" s="66">
        <f t="shared" si="0"/>
        <v>1580</v>
      </c>
      <c r="I30" s="20"/>
    </row>
    <row r="31" spans="1:9" ht="24">
      <c r="A31" s="64"/>
      <c r="B31" s="82" t="s">
        <v>79</v>
      </c>
      <c r="C31" s="83" t="s">
        <v>80</v>
      </c>
      <c r="D31" s="84"/>
      <c r="E31" s="84" t="s">
        <v>13</v>
      </c>
      <c r="F31" s="85" t="s">
        <v>13</v>
      </c>
      <c r="G31" s="72"/>
      <c r="H31" s="66"/>
      <c r="I31" s="20"/>
    </row>
    <row r="32" spans="1:9" ht="13.5">
      <c r="A32" s="93">
        <v>10</v>
      </c>
      <c r="B32" s="88" t="s">
        <v>81</v>
      </c>
      <c r="C32" s="83" t="s">
        <v>72</v>
      </c>
      <c r="D32" s="84" t="s">
        <v>73</v>
      </c>
      <c r="E32" s="87" t="s">
        <v>16</v>
      </c>
      <c r="F32" s="85">
        <v>30</v>
      </c>
      <c r="G32" s="72">
        <v>57</v>
      </c>
      <c r="H32" s="66">
        <f t="shared" si="0"/>
        <v>1710</v>
      </c>
      <c r="I32" s="20"/>
    </row>
    <row r="33" spans="1:9" ht="36">
      <c r="A33" s="64"/>
      <c r="B33" s="82" t="s">
        <v>82</v>
      </c>
      <c r="C33" s="83" t="s">
        <v>83</v>
      </c>
      <c r="D33" s="65"/>
      <c r="E33" s="65"/>
      <c r="F33" s="70"/>
      <c r="G33" s="72"/>
      <c r="H33" s="66"/>
      <c r="I33" s="20"/>
    </row>
    <row r="34" spans="1:9" ht="24">
      <c r="A34" s="93">
        <v>11</v>
      </c>
      <c r="B34" s="82" t="s">
        <v>84</v>
      </c>
      <c r="C34" s="83" t="s">
        <v>85</v>
      </c>
      <c r="D34" s="84" t="s">
        <v>86</v>
      </c>
      <c r="E34" s="87" t="s">
        <v>16</v>
      </c>
      <c r="F34" s="85">
        <v>150</v>
      </c>
      <c r="G34" s="72">
        <v>90</v>
      </c>
      <c r="H34" s="66">
        <f t="shared" si="0"/>
        <v>13500</v>
      </c>
      <c r="I34" s="20"/>
    </row>
    <row r="35" spans="1:9" ht="13.5">
      <c r="A35" s="93">
        <v>12</v>
      </c>
      <c r="B35" s="82" t="s">
        <v>87</v>
      </c>
      <c r="C35" s="83" t="s">
        <v>88</v>
      </c>
      <c r="D35" s="84" t="s">
        <v>89</v>
      </c>
      <c r="E35" s="87" t="s">
        <v>55</v>
      </c>
      <c r="F35" s="85">
        <v>50</v>
      </c>
      <c r="G35" s="72">
        <v>22.5</v>
      </c>
      <c r="H35" s="66">
        <f t="shared" si="0"/>
        <v>1125</v>
      </c>
      <c r="I35" s="20"/>
    </row>
    <row r="36" spans="1:9" ht="13.5">
      <c r="A36" s="93">
        <v>13</v>
      </c>
      <c r="B36" s="122" t="s">
        <v>154</v>
      </c>
      <c r="C36" s="118" t="s">
        <v>155</v>
      </c>
      <c r="D36" s="119" t="s">
        <v>156</v>
      </c>
      <c r="E36" s="87" t="s">
        <v>55</v>
      </c>
      <c r="F36" s="120">
        <v>150</v>
      </c>
      <c r="G36" s="72">
        <v>15.7</v>
      </c>
      <c r="H36" s="66">
        <f t="shared" si="0"/>
        <v>2355</v>
      </c>
      <c r="I36" s="20"/>
    </row>
    <row r="37" spans="1:9" ht="12.75">
      <c r="A37" s="64"/>
      <c r="B37" s="82" t="s">
        <v>90</v>
      </c>
      <c r="C37" s="83" t="s">
        <v>91</v>
      </c>
      <c r="D37" s="103"/>
      <c r="E37" s="61"/>
      <c r="F37" s="61"/>
      <c r="G37" s="61"/>
      <c r="H37" s="61"/>
      <c r="I37" s="20"/>
    </row>
    <row r="38" spans="1:9" ht="12.75">
      <c r="A38" s="64">
        <v>14</v>
      </c>
      <c r="B38" s="88" t="s">
        <v>92</v>
      </c>
      <c r="C38" s="83" t="s">
        <v>93</v>
      </c>
      <c r="D38" s="84" t="s">
        <v>94</v>
      </c>
      <c r="E38" s="84" t="s">
        <v>17</v>
      </c>
      <c r="F38" s="85">
        <v>800</v>
      </c>
      <c r="G38" s="81">
        <v>1.07</v>
      </c>
      <c r="H38" s="100">
        <f t="shared" si="0"/>
        <v>856</v>
      </c>
      <c r="I38" s="20"/>
    </row>
    <row r="39" spans="1:9" ht="12.75">
      <c r="A39" s="64">
        <v>15</v>
      </c>
      <c r="B39" s="121" t="s">
        <v>152</v>
      </c>
      <c r="C39" s="118" t="s">
        <v>153</v>
      </c>
      <c r="D39" s="119" t="s">
        <v>94</v>
      </c>
      <c r="E39" s="119" t="s">
        <v>17</v>
      </c>
      <c r="F39" s="120">
        <v>3500</v>
      </c>
      <c r="G39" s="81">
        <v>1.01</v>
      </c>
      <c r="H39" s="100">
        <f t="shared" si="0"/>
        <v>3535</v>
      </c>
      <c r="I39" s="20"/>
    </row>
    <row r="40" spans="1:9" ht="37.5" customHeight="1">
      <c r="A40" s="93">
        <v>16</v>
      </c>
      <c r="B40" s="102" t="s">
        <v>157</v>
      </c>
      <c r="C40" s="105" t="s">
        <v>180</v>
      </c>
      <c r="D40" s="87" t="s">
        <v>130</v>
      </c>
      <c r="E40" s="78" t="s">
        <v>129</v>
      </c>
      <c r="F40" s="85">
        <v>10</v>
      </c>
      <c r="G40" s="72">
        <v>210</v>
      </c>
      <c r="H40" s="66">
        <f>F40*G40</f>
        <v>2100</v>
      </c>
      <c r="I40" s="20"/>
    </row>
    <row r="41" spans="1:9" ht="24">
      <c r="A41" s="130">
        <v>17</v>
      </c>
      <c r="B41" s="131" t="s">
        <v>169</v>
      </c>
      <c r="C41" s="83" t="s">
        <v>170</v>
      </c>
      <c r="D41" s="84" t="s">
        <v>171</v>
      </c>
      <c r="E41" s="84" t="s">
        <v>17</v>
      </c>
      <c r="F41" s="85">
        <v>600</v>
      </c>
      <c r="G41" s="67">
        <v>2.7</v>
      </c>
      <c r="H41" s="66">
        <f>F41*G41</f>
        <v>1620</v>
      </c>
      <c r="I41" s="20"/>
    </row>
    <row r="42" spans="1:9" ht="12.75">
      <c r="A42" s="130"/>
      <c r="B42" s="82" t="s">
        <v>172</v>
      </c>
      <c r="C42" s="83" t="s">
        <v>173</v>
      </c>
      <c r="D42" s="132"/>
      <c r="E42" s="132"/>
      <c r="F42" s="129"/>
      <c r="G42" s="67"/>
      <c r="H42" s="66"/>
      <c r="I42" s="20"/>
    </row>
    <row r="43" spans="1:9" ht="12.75">
      <c r="A43" s="130">
        <v>18</v>
      </c>
      <c r="B43" s="88" t="s">
        <v>174</v>
      </c>
      <c r="C43" s="83" t="s">
        <v>175</v>
      </c>
      <c r="D43" s="84" t="s">
        <v>176</v>
      </c>
      <c r="E43" s="84" t="s">
        <v>177</v>
      </c>
      <c r="F43" s="85">
        <v>400</v>
      </c>
      <c r="G43" s="79">
        <v>12.3</v>
      </c>
      <c r="H43" s="66">
        <f>F43*G43</f>
        <v>4920</v>
      </c>
      <c r="I43" s="20"/>
    </row>
    <row r="44" spans="1:9" ht="12.75">
      <c r="A44" s="93">
        <v>19</v>
      </c>
      <c r="B44" s="106" t="s">
        <v>132</v>
      </c>
      <c r="C44" s="80" t="s">
        <v>133</v>
      </c>
      <c r="D44" s="107" t="s">
        <v>134</v>
      </c>
      <c r="E44" s="107" t="s">
        <v>129</v>
      </c>
      <c r="F44" s="70">
        <v>10</v>
      </c>
      <c r="G44" s="79">
        <v>30.9</v>
      </c>
      <c r="H44" s="66">
        <f>F44*G44</f>
        <v>309</v>
      </c>
      <c r="I44" s="20"/>
    </row>
    <row r="45" spans="1:9" ht="13.5">
      <c r="A45" s="116">
        <v>20</v>
      </c>
      <c r="B45" s="82" t="s">
        <v>95</v>
      </c>
      <c r="C45" s="101" t="s">
        <v>96</v>
      </c>
      <c r="D45" s="99" t="s">
        <v>97</v>
      </c>
      <c r="E45" s="87" t="s">
        <v>55</v>
      </c>
      <c r="F45" s="85">
        <v>400</v>
      </c>
      <c r="G45" s="63">
        <v>22.5</v>
      </c>
      <c r="H45" s="100">
        <f t="shared" si="0"/>
        <v>9000</v>
      </c>
      <c r="I45" s="20"/>
    </row>
    <row r="46" spans="1:9" ht="13.5">
      <c r="A46" s="64">
        <v>21</v>
      </c>
      <c r="B46" s="82" t="s">
        <v>98</v>
      </c>
      <c r="C46" s="101" t="s">
        <v>99</v>
      </c>
      <c r="D46" s="99" t="s">
        <v>100</v>
      </c>
      <c r="E46" s="87" t="s">
        <v>55</v>
      </c>
      <c r="F46" s="85">
        <v>100</v>
      </c>
      <c r="G46" s="67">
        <v>28</v>
      </c>
      <c r="H46" s="66">
        <f>F46*G46</f>
        <v>2800</v>
      </c>
      <c r="I46" s="20"/>
    </row>
    <row r="47" spans="1:9" ht="12.75">
      <c r="A47" s="64"/>
      <c r="B47" s="82" t="s">
        <v>101</v>
      </c>
      <c r="C47" s="83" t="s">
        <v>102</v>
      </c>
      <c r="D47" s="99"/>
      <c r="E47" s="99" t="s">
        <v>13</v>
      </c>
      <c r="F47" s="85" t="s">
        <v>13</v>
      </c>
      <c r="G47" s="79"/>
      <c r="H47" s="66"/>
      <c r="I47" s="20"/>
    </row>
    <row r="48" spans="1:9" ht="24">
      <c r="A48" s="93">
        <v>22</v>
      </c>
      <c r="B48" s="88" t="s">
        <v>103</v>
      </c>
      <c r="C48" s="83" t="s">
        <v>104</v>
      </c>
      <c r="D48" s="99" t="s">
        <v>105</v>
      </c>
      <c r="E48" s="87" t="s">
        <v>55</v>
      </c>
      <c r="F48" s="85">
        <v>70</v>
      </c>
      <c r="G48" s="72">
        <v>16.8</v>
      </c>
      <c r="H48" s="66">
        <f aca="true" t="shared" si="1" ref="H48:H58">F48*G48</f>
        <v>1176</v>
      </c>
      <c r="I48" s="20"/>
    </row>
    <row r="49" spans="1:9" ht="24">
      <c r="A49" s="93">
        <v>23</v>
      </c>
      <c r="B49" s="88" t="s">
        <v>106</v>
      </c>
      <c r="C49" s="83" t="s">
        <v>107</v>
      </c>
      <c r="D49" s="99" t="s">
        <v>108</v>
      </c>
      <c r="E49" s="87" t="s">
        <v>55</v>
      </c>
      <c r="F49" s="85">
        <v>400</v>
      </c>
      <c r="G49" s="72">
        <v>13.5</v>
      </c>
      <c r="H49" s="66">
        <f t="shared" si="1"/>
        <v>5400</v>
      </c>
      <c r="I49" s="20"/>
    </row>
    <row r="50" spans="1:9" ht="48">
      <c r="A50" s="93">
        <v>24</v>
      </c>
      <c r="B50" s="102" t="s">
        <v>158</v>
      </c>
      <c r="C50" s="83" t="s">
        <v>120</v>
      </c>
      <c r="D50" s="99" t="s">
        <v>124</v>
      </c>
      <c r="E50" s="87" t="s">
        <v>55</v>
      </c>
      <c r="F50" s="85">
        <v>50</v>
      </c>
      <c r="G50" s="72">
        <v>60</v>
      </c>
      <c r="H50" s="66">
        <f t="shared" si="1"/>
        <v>3000</v>
      </c>
      <c r="I50" s="20"/>
    </row>
    <row r="51" spans="1:9" ht="48">
      <c r="A51" s="117">
        <v>25</v>
      </c>
      <c r="B51" s="102" t="s">
        <v>159</v>
      </c>
      <c r="C51" s="83" t="s">
        <v>121</v>
      </c>
      <c r="D51" s="99" t="s">
        <v>124</v>
      </c>
      <c r="E51" s="87" t="s">
        <v>55</v>
      </c>
      <c r="F51" s="85">
        <v>50</v>
      </c>
      <c r="G51" s="72">
        <v>65</v>
      </c>
      <c r="H51" s="66">
        <f t="shared" si="1"/>
        <v>3250</v>
      </c>
      <c r="I51" s="20"/>
    </row>
    <row r="52" spans="1:9" ht="48">
      <c r="A52" s="93">
        <v>26</v>
      </c>
      <c r="B52" s="102" t="s">
        <v>160</v>
      </c>
      <c r="C52" s="83" t="s">
        <v>122</v>
      </c>
      <c r="D52" s="99" t="s">
        <v>124</v>
      </c>
      <c r="E52" s="87" t="s">
        <v>55</v>
      </c>
      <c r="F52" s="85">
        <v>100</v>
      </c>
      <c r="G52" s="72">
        <v>25</v>
      </c>
      <c r="H52" s="66">
        <f t="shared" si="1"/>
        <v>2500</v>
      </c>
      <c r="I52" s="20"/>
    </row>
    <row r="53" spans="1:9" ht="50.25" customHeight="1">
      <c r="A53" s="93">
        <v>27</v>
      </c>
      <c r="B53" s="102" t="s">
        <v>161</v>
      </c>
      <c r="C53" s="83" t="s">
        <v>123</v>
      </c>
      <c r="D53" s="99" t="s">
        <v>124</v>
      </c>
      <c r="E53" s="87" t="s">
        <v>55</v>
      </c>
      <c r="F53" s="85">
        <v>100</v>
      </c>
      <c r="G53" s="72">
        <v>26</v>
      </c>
      <c r="H53" s="66">
        <f t="shared" si="1"/>
        <v>2600</v>
      </c>
      <c r="I53" s="20"/>
    </row>
    <row r="54" spans="1:9" ht="13.5">
      <c r="A54" s="93">
        <v>28</v>
      </c>
      <c r="B54" s="102" t="s">
        <v>162</v>
      </c>
      <c r="C54" s="83" t="s">
        <v>135</v>
      </c>
      <c r="D54" s="99" t="s">
        <v>131</v>
      </c>
      <c r="E54" s="87" t="s">
        <v>55</v>
      </c>
      <c r="F54" s="85">
        <v>100</v>
      </c>
      <c r="G54" s="72">
        <v>50</v>
      </c>
      <c r="H54" s="66">
        <f>F54*G54</f>
        <v>5000</v>
      </c>
      <c r="I54" s="20"/>
    </row>
    <row r="55" spans="1:9" ht="24">
      <c r="A55" s="93">
        <v>29</v>
      </c>
      <c r="B55" s="82" t="s">
        <v>109</v>
      </c>
      <c r="C55" s="101" t="s">
        <v>110</v>
      </c>
      <c r="D55" s="84" t="s">
        <v>111</v>
      </c>
      <c r="E55" s="87" t="s">
        <v>55</v>
      </c>
      <c r="F55" s="85">
        <v>30</v>
      </c>
      <c r="G55" s="72">
        <v>2.2</v>
      </c>
      <c r="H55" s="66">
        <f t="shared" si="1"/>
        <v>66</v>
      </c>
      <c r="I55" s="20"/>
    </row>
    <row r="56" spans="1:9" ht="12.75">
      <c r="A56" s="93"/>
      <c r="B56" s="82" t="s">
        <v>112</v>
      </c>
      <c r="C56" s="101" t="s">
        <v>113</v>
      </c>
      <c r="D56" s="84"/>
      <c r="E56" s="84" t="s">
        <v>13</v>
      </c>
      <c r="F56" s="85" t="s">
        <v>13</v>
      </c>
      <c r="G56" s="72"/>
      <c r="H56" s="66"/>
      <c r="I56" s="20"/>
    </row>
    <row r="57" spans="1:9" ht="13.5">
      <c r="A57" s="93">
        <v>30</v>
      </c>
      <c r="B57" s="88" t="s">
        <v>115</v>
      </c>
      <c r="C57" s="101" t="s">
        <v>116</v>
      </c>
      <c r="D57" s="84" t="s">
        <v>114</v>
      </c>
      <c r="E57" s="87" t="s">
        <v>55</v>
      </c>
      <c r="F57" s="85">
        <v>30</v>
      </c>
      <c r="G57" s="72">
        <v>2.2</v>
      </c>
      <c r="H57" s="66">
        <f t="shared" si="1"/>
        <v>66</v>
      </c>
      <c r="I57" s="20"/>
    </row>
    <row r="58" spans="1:9" ht="36">
      <c r="A58" s="93">
        <v>31</v>
      </c>
      <c r="B58" s="82" t="s">
        <v>117</v>
      </c>
      <c r="C58" s="101" t="s">
        <v>118</v>
      </c>
      <c r="D58" s="84" t="s">
        <v>119</v>
      </c>
      <c r="E58" s="87" t="s">
        <v>55</v>
      </c>
      <c r="F58" s="85">
        <v>30</v>
      </c>
      <c r="G58" s="72">
        <v>6.7</v>
      </c>
      <c r="H58" s="66">
        <f t="shared" si="1"/>
        <v>201</v>
      </c>
      <c r="I58" s="20"/>
    </row>
    <row r="59" spans="1:9" ht="12.75">
      <c r="A59" s="73"/>
      <c r="B59" s="114"/>
      <c r="C59" s="123"/>
      <c r="D59" s="123" t="s">
        <v>28</v>
      </c>
      <c r="E59" s="78"/>
      <c r="F59" s="70"/>
      <c r="G59" s="79"/>
      <c r="H59" s="66"/>
      <c r="I59" s="20">
        <f>SUM(H17:H58)</f>
        <v>77158.3</v>
      </c>
    </row>
    <row r="60" spans="1:9" ht="12.75">
      <c r="A60" s="73"/>
      <c r="B60" s="76"/>
      <c r="C60" s="43" t="s">
        <v>164</v>
      </c>
      <c r="D60" s="77"/>
      <c r="E60" s="78"/>
      <c r="F60" s="70"/>
      <c r="G60" s="79"/>
      <c r="H60" s="66"/>
      <c r="I60" s="20"/>
    </row>
    <row r="61" spans="1:9" ht="24">
      <c r="A61" s="56"/>
      <c r="B61" s="96" t="s">
        <v>53</v>
      </c>
      <c r="C61" s="86" t="s">
        <v>54</v>
      </c>
      <c r="D61" s="74"/>
      <c r="E61" s="74"/>
      <c r="F61" s="74"/>
      <c r="G61" s="74"/>
      <c r="H61" s="74"/>
      <c r="I61" s="20"/>
    </row>
    <row r="62" spans="1:9" ht="13.5">
      <c r="A62" s="64">
        <v>32</v>
      </c>
      <c r="B62" s="97" t="s">
        <v>56</v>
      </c>
      <c r="C62" s="86" t="s">
        <v>57</v>
      </c>
      <c r="D62" s="87" t="s">
        <v>58</v>
      </c>
      <c r="E62" s="87" t="s">
        <v>16</v>
      </c>
      <c r="F62" s="89">
        <v>200</v>
      </c>
      <c r="G62" s="68">
        <v>8.7</v>
      </c>
      <c r="H62" s="66">
        <f>F62*G62</f>
        <v>1739.9999999999998</v>
      </c>
      <c r="I62" s="20"/>
    </row>
    <row r="63" spans="1:9" ht="12.75">
      <c r="A63" s="64">
        <v>33</v>
      </c>
      <c r="B63" s="96" t="s">
        <v>125</v>
      </c>
      <c r="C63" s="86" t="s">
        <v>126</v>
      </c>
      <c r="D63" s="87" t="s">
        <v>127</v>
      </c>
      <c r="E63" s="87" t="s">
        <v>128</v>
      </c>
      <c r="F63" s="104">
        <v>500</v>
      </c>
      <c r="G63" s="81">
        <v>9.6</v>
      </c>
      <c r="H63" s="100">
        <f>F63*G63</f>
        <v>4800</v>
      </c>
      <c r="I63" s="20"/>
    </row>
    <row r="64" spans="1:9" ht="12.75">
      <c r="A64" s="73"/>
      <c r="B64" s="112" t="s">
        <v>144</v>
      </c>
      <c r="C64" s="86" t="s">
        <v>145</v>
      </c>
      <c r="D64" s="77"/>
      <c r="E64" s="78"/>
      <c r="F64" s="70"/>
      <c r="G64" s="79"/>
      <c r="H64" s="66"/>
      <c r="I64" s="20"/>
    </row>
    <row r="65" spans="1:9" ht="36">
      <c r="A65" s="73"/>
      <c r="B65" s="113" t="s">
        <v>146</v>
      </c>
      <c r="C65" s="86" t="s">
        <v>147</v>
      </c>
      <c r="D65" s="77"/>
      <c r="E65" s="78"/>
      <c r="F65" s="70"/>
      <c r="G65" s="79"/>
      <c r="H65" s="66"/>
      <c r="I65" s="20"/>
    </row>
    <row r="66" spans="1:9" ht="36" customHeight="1">
      <c r="A66" s="73">
        <v>34</v>
      </c>
      <c r="B66" s="113" t="s">
        <v>148</v>
      </c>
      <c r="C66" s="86" t="s">
        <v>149</v>
      </c>
      <c r="D66" s="111" t="s">
        <v>138</v>
      </c>
      <c r="E66" s="87" t="s">
        <v>55</v>
      </c>
      <c r="F66" s="104">
        <v>4</v>
      </c>
      <c r="G66" s="79">
        <v>156</v>
      </c>
      <c r="H66" s="66">
        <f>F66*G66</f>
        <v>624</v>
      </c>
      <c r="I66" s="20"/>
    </row>
    <row r="67" spans="1:9" ht="24">
      <c r="A67" s="64"/>
      <c r="B67" s="112" t="s">
        <v>136</v>
      </c>
      <c r="C67" s="86" t="s">
        <v>137</v>
      </c>
      <c r="D67" s="65"/>
      <c r="E67" s="65"/>
      <c r="F67" s="70"/>
      <c r="G67" s="79"/>
      <c r="H67" s="66"/>
      <c r="I67" s="20"/>
    </row>
    <row r="68" spans="1:9" ht="24">
      <c r="A68" s="73">
        <v>35</v>
      </c>
      <c r="B68" s="115" t="s">
        <v>150</v>
      </c>
      <c r="C68" s="108" t="s">
        <v>151</v>
      </c>
      <c r="D68" s="109" t="s">
        <v>138</v>
      </c>
      <c r="E68" s="109" t="s">
        <v>129</v>
      </c>
      <c r="F68" s="110">
        <v>5</v>
      </c>
      <c r="G68" s="79">
        <v>53.7</v>
      </c>
      <c r="H68" s="66">
        <f>F68*G68</f>
        <v>268.5</v>
      </c>
      <c r="I68" s="20"/>
    </row>
    <row r="69" spans="1:9" ht="12.75">
      <c r="A69" s="64">
        <v>36</v>
      </c>
      <c r="B69" s="113" t="s">
        <v>142</v>
      </c>
      <c r="C69" s="86" t="s">
        <v>143</v>
      </c>
      <c r="D69" s="111" t="s">
        <v>138</v>
      </c>
      <c r="E69" s="111" t="s">
        <v>129</v>
      </c>
      <c r="F69" s="104">
        <v>5</v>
      </c>
      <c r="G69" s="79">
        <v>53.7</v>
      </c>
      <c r="H69" s="66">
        <f>F69*G69</f>
        <v>268.5</v>
      </c>
      <c r="I69" s="20"/>
    </row>
    <row r="70" spans="1:9" ht="24">
      <c r="A70" s="73">
        <v>37</v>
      </c>
      <c r="B70" s="112" t="s">
        <v>139</v>
      </c>
      <c r="C70" s="86" t="s">
        <v>140</v>
      </c>
      <c r="D70" s="111" t="s">
        <v>141</v>
      </c>
      <c r="E70" s="111" t="s">
        <v>129</v>
      </c>
      <c r="F70" s="104">
        <v>18</v>
      </c>
      <c r="G70" s="79">
        <v>49.3</v>
      </c>
      <c r="H70" s="66">
        <f>F70*G70</f>
        <v>887.4</v>
      </c>
      <c r="I70" s="20"/>
    </row>
    <row r="71" spans="1:9" ht="12.75">
      <c r="A71" s="73"/>
      <c r="B71" s="90"/>
      <c r="C71" s="105"/>
      <c r="D71" s="111"/>
      <c r="E71" s="111"/>
      <c r="F71" s="104"/>
      <c r="G71" s="79"/>
      <c r="H71" s="66"/>
      <c r="I71" s="20"/>
    </row>
    <row r="72" spans="1:9" ht="12.75">
      <c r="A72" s="73"/>
      <c r="B72" s="90"/>
      <c r="C72" s="127"/>
      <c r="D72" s="127" t="s">
        <v>167</v>
      </c>
      <c r="E72" s="124"/>
      <c r="F72" s="125"/>
      <c r="G72" s="126"/>
      <c r="H72" s="66"/>
      <c r="I72" s="20">
        <f>SUM(H62:H70)</f>
        <v>8588.4</v>
      </c>
    </row>
    <row r="73" spans="1:9" ht="12.75">
      <c r="A73" s="36"/>
      <c r="B73" s="18"/>
      <c r="C73" s="18"/>
      <c r="D73" s="136" t="s">
        <v>166</v>
      </c>
      <c r="E73" s="137"/>
      <c r="F73" s="137"/>
      <c r="G73" s="138"/>
      <c r="H73" s="20"/>
      <c r="I73" s="44">
        <f>SUM(I59:I72)</f>
        <v>85746.7</v>
      </c>
    </row>
    <row r="74" spans="1:9" ht="12.75">
      <c r="A74" s="45"/>
      <c r="B74" s="46"/>
      <c r="C74" s="46"/>
      <c r="D74" s="47"/>
      <c r="E74" s="48" t="s">
        <v>0</v>
      </c>
      <c r="F74" s="48"/>
      <c r="G74" s="48"/>
      <c r="H74" s="22"/>
      <c r="I74" s="23">
        <f>I73*0.18</f>
        <v>15434.405999999999</v>
      </c>
    </row>
    <row r="75" spans="1:9" ht="12.75">
      <c r="A75" s="45"/>
      <c r="B75" s="46"/>
      <c r="C75" s="46"/>
      <c r="D75" s="47"/>
      <c r="E75" s="48" t="s">
        <v>1</v>
      </c>
      <c r="F75" s="48"/>
      <c r="G75" s="48"/>
      <c r="H75" s="22"/>
      <c r="I75" s="24">
        <f>I74+I73</f>
        <v>101181.106</v>
      </c>
    </row>
    <row r="76" spans="1:9" ht="12.75">
      <c r="A76" s="45"/>
      <c r="B76" s="46"/>
      <c r="C76" s="46"/>
      <c r="D76" s="47"/>
      <c r="E76" s="48" t="s">
        <v>2</v>
      </c>
      <c r="F76" s="48"/>
      <c r="G76" s="48"/>
      <c r="H76" s="22"/>
      <c r="I76" s="23">
        <f>I75*0.15</f>
        <v>15177.1659</v>
      </c>
    </row>
    <row r="77" spans="1:9" ht="12" customHeight="1">
      <c r="A77" s="45"/>
      <c r="B77" s="46"/>
      <c r="C77" s="46"/>
      <c r="D77" s="47"/>
      <c r="E77" s="48" t="s">
        <v>1</v>
      </c>
      <c r="F77" s="48"/>
      <c r="G77" s="48"/>
      <c r="H77" s="22"/>
      <c r="I77" s="23">
        <f>I75+I76</f>
        <v>116358.27189999999</v>
      </c>
    </row>
    <row r="78" spans="1:9" ht="12" customHeight="1">
      <c r="A78" s="45"/>
      <c r="B78" s="46"/>
      <c r="C78" s="46"/>
      <c r="D78" s="47"/>
      <c r="E78" s="48" t="s">
        <v>21</v>
      </c>
      <c r="F78" s="48"/>
      <c r="G78" s="48"/>
      <c r="H78" s="22"/>
      <c r="I78" s="23">
        <f>I77*0.04</f>
        <v>4654.330876</v>
      </c>
    </row>
    <row r="79" spans="1:9" ht="12" customHeight="1">
      <c r="A79" s="45"/>
      <c r="B79" s="46"/>
      <c r="C79" s="46"/>
      <c r="D79" s="47"/>
      <c r="E79" s="48" t="s">
        <v>1</v>
      </c>
      <c r="F79" s="48"/>
      <c r="G79" s="48"/>
      <c r="H79" s="22"/>
      <c r="I79" s="23">
        <f>I77+I78</f>
        <v>121012.60277599999</v>
      </c>
    </row>
    <row r="80" spans="1:9" ht="12.75">
      <c r="A80" s="45"/>
      <c r="B80" s="46"/>
      <c r="C80" s="46"/>
      <c r="D80" s="46"/>
      <c r="E80" s="39" t="s">
        <v>178</v>
      </c>
      <c r="F80" s="50"/>
      <c r="G80" s="49"/>
      <c r="H80" s="22"/>
      <c r="I80" s="23">
        <f>I79*0.24</f>
        <v>29043.024666239995</v>
      </c>
    </row>
    <row r="81" spans="1:9" ht="12.75">
      <c r="A81" s="45"/>
      <c r="B81" s="46"/>
      <c r="C81" s="46"/>
      <c r="D81" s="142" t="s">
        <v>29</v>
      </c>
      <c r="E81" s="142"/>
      <c r="F81" s="142"/>
      <c r="G81" s="142"/>
      <c r="H81" s="75"/>
      <c r="I81" s="134">
        <f>I79+I80</f>
        <v>150055.62744224</v>
      </c>
    </row>
    <row r="82" spans="1:9" ht="12.75">
      <c r="A82" s="10"/>
      <c r="B82" s="6"/>
      <c r="C82" s="6"/>
      <c r="D82" s="38"/>
      <c r="E82" s="38"/>
      <c r="F82" s="38"/>
      <c r="G82" s="38"/>
      <c r="H82" s="22"/>
      <c r="I82" s="23"/>
    </row>
    <row r="83" spans="1:9" ht="12.75">
      <c r="A83" s="10"/>
      <c r="B83" s="6"/>
      <c r="C83" s="6"/>
      <c r="D83" s="38"/>
      <c r="E83" s="38"/>
      <c r="F83" s="38"/>
      <c r="G83" s="38"/>
      <c r="H83" s="22"/>
      <c r="I83" s="23"/>
    </row>
    <row r="84" spans="1:9" ht="12.75">
      <c r="A84" s="10"/>
      <c r="B84" s="6"/>
      <c r="C84" s="6"/>
      <c r="D84" s="38"/>
      <c r="E84" s="38"/>
      <c r="F84" s="38"/>
      <c r="G84" s="38"/>
      <c r="H84" s="22"/>
      <c r="I84" s="23"/>
    </row>
    <row r="85" spans="1:9" ht="12.75">
      <c r="A85" s="37"/>
      <c r="B85" s="25"/>
      <c r="C85" s="26"/>
      <c r="D85" s="27"/>
      <c r="E85" s="28"/>
      <c r="F85" s="28"/>
      <c r="G85" s="143" t="s">
        <v>182</v>
      </c>
      <c r="H85" s="143"/>
      <c r="I85" s="143"/>
    </row>
    <row r="86" spans="1:9" ht="12.75">
      <c r="A86" s="37"/>
      <c r="B86" s="26"/>
      <c r="C86" s="26"/>
      <c r="D86" s="140"/>
      <c r="E86" s="140"/>
      <c r="F86" s="140"/>
      <c r="G86" s="29"/>
      <c r="H86" s="29" t="s">
        <v>27</v>
      </c>
      <c r="I86" s="29"/>
    </row>
    <row r="87" spans="1:9" ht="12.75">
      <c r="A87" s="34"/>
      <c r="B87" s="26"/>
      <c r="C87" s="29" t="s">
        <v>39</v>
      </c>
      <c r="D87" s="30"/>
      <c r="E87" s="31"/>
      <c r="F87" s="29"/>
      <c r="G87" s="32"/>
      <c r="H87" s="32" t="s">
        <v>179</v>
      </c>
      <c r="I87" s="32"/>
    </row>
    <row r="88" spans="1:9" ht="12.75">
      <c r="A88" s="34"/>
      <c r="B88" s="26"/>
      <c r="C88" s="26"/>
      <c r="D88" s="30"/>
      <c r="E88" s="31"/>
      <c r="F88" s="29"/>
      <c r="G88" s="32"/>
      <c r="H88" s="32"/>
      <c r="I88" s="32"/>
    </row>
    <row r="89" spans="1:9" ht="12.75">
      <c r="A89" s="34"/>
      <c r="B89" s="26"/>
      <c r="C89" s="26"/>
      <c r="D89" s="30"/>
      <c r="E89" s="31"/>
      <c r="F89" s="29"/>
      <c r="G89" s="32"/>
      <c r="H89" s="32"/>
      <c r="I89" s="32"/>
    </row>
    <row r="90" spans="1:9" ht="12.75">
      <c r="A90" s="34"/>
      <c r="B90" s="26"/>
      <c r="C90" s="26"/>
      <c r="D90" s="30"/>
      <c r="E90" s="31"/>
      <c r="F90" s="29"/>
      <c r="G90" s="32"/>
      <c r="H90" s="32"/>
      <c r="I90" s="32"/>
    </row>
    <row r="91" spans="1:9" ht="12.75">
      <c r="A91" s="34"/>
      <c r="B91" s="26"/>
      <c r="C91" s="26"/>
      <c r="D91" s="30"/>
      <c r="E91" s="31"/>
      <c r="F91" s="29"/>
      <c r="G91" s="32"/>
      <c r="H91" s="32"/>
      <c r="I91" s="32"/>
    </row>
    <row r="92" spans="1:9" ht="12.75">
      <c r="A92" s="152" t="s">
        <v>22</v>
      </c>
      <c r="B92" s="152"/>
      <c r="C92" s="152"/>
      <c r="D92" s="57"/>
      <c r="E92" s="58"/>
      <c r="F92" s="59"/>
      <c r="G92" s="60" t="s">
        <v>35</v>
      </c>
      <c r="H92" s="60"/>
      <c r="I92" s="60"/>
    </row>
    <row r="93" spans="1:9" ht="12.75">
      <c r="A93" s="135" t="s">
        <v>14</v>
      </c>
      <c r="B93" s="135"/>
      <c r="C93" s="135"/>
      <c r="D93" s="140"/>
      <c r="E93" s="140"/>
      <c r="F93" s="140"/>
      <c r="G93" s="141" t="s">
        <v>36</v>
      </c>
      <c r="H93" s="141"/>
      <c r="I93" s="141"/>
    </row>
    <row r="94" spans="1:9" ht="12.75">
      <c r="A94" s="37"/>
      <c r="B94" s="26"/>
      <c r="C94" s="26"/>
      <c r="D94" s="140"/>
      <c r="E94" s="140"/>
      <c r="F94" s="140"/>
      <c r="G94" s="141"/>
      <c r="H94" s="141"/>
      <c r="I94" s="141"/>
    </row>
    <row r="95" spans="1:9" ht="12.75">
      <c r="A95" s="10"/>
      <c r="B95" s="6"/>
      <c r="C95" s="6"/>
      <c r="D95" s="6"/>
      <c r="E95" s="4"/>
      <c r="F95" s="4"/>
      <c r="G95" s="33"/>
      <c r="H95" s="33"/>
      <c r="I95" s="33"/>
    </row>
    <row r="99" spans="7:9" ht="12.75">
      <c r="G99" s="135"/>
      <c r="H99" s="135"/>
      <c r="I99" s="135"/>
    </row>
    <row r="100" spans="7:9" ht="12.75">
      <c r="G100" s="135"/>
      <c r="H100" s="135"/>
      <c r="I100" s="135"/>
    </row>
    <row r="381" ht="12.75">
      <c r="M381" t="s">
        <v>20</v>
      </c>
    </row>
  </sheetData>
  <mergeCells count="25">
    <mergeCell ref="D93:F93"/>
    <mergeCell ref="G93:I93"/>
    <mergeCell ref="A7:C7"/>
    <mergeCell ref="D7:H7"/>
    <mergeCell ref="A13:I13"/>
    <mergeCell ref="A10:J10"/>
    <mergeCell ref="A92:C92"/>
    <mergeCell ref="A93:C93"/>
    <mergeCell ref="A1:C1"/>
    <mergeCell ref="A3:C3"/>
    <mergeCell ref="A4:C4"/>
    <mergeCell ref="D1:J1"/>
    <mergeCell ref="D2:J2"/>
    <mergeCell ref="A2:C2"/>
    <mergeCell ref="D3:H3"/>
    <mergeCell ref="G99:I99"/>
    <mergeCell ref="G100:I100"/>
    <mergeCell ref="D73:G73"/>
    <mergeCell ref="A5:C5"/>
    <mergeCell ref="A6:C6"/>
    <mergeCell ref="D94:F94"/>
    <mergeCell ref="G94:I94"/>
    <mergeCell ref="D81:G81"/>
    <mergeCell ref="G85:I85"/>
    <mergeCell ref="D86:F86"/>
  </mergeCells>
  <printOptions horizontalCentered="1"/>
  <pageMargins left="0.3937007874015748" right="0.4724409448818898" top="0.3937007874015748" bottom="0.3937007874015748" header="0.5118110236220472" footer="0.1968503937007874"/>
  <pageSetup fitToHeight="2" horizontalDpi="600" verticalDpi="600" orientation="portrait" paperSize="9" scale="77" r:id="rId1"/>
  <headerFooter alignWithMargins="0">
    <oddFooter>&amp;Cσελ. &amp;P / &amp;N</oddFooter>
  </headerFooter>
  <rowBreaks count="1" manualBreakCount="1">
    <brk id="5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p.anagnostopoulos</dc:creator>
  <cp:keywords/>
  <dc:description/>
  <cp:lastModifiedBy>ΔΗΜΟΣ ΓΟΡΓΙΑΝΗΣ</cp:lastModifiedBy>
  <cp:lastPrinted>2017-03-10T09:27:55Z</cp:lastPrinted>
  <dcterms:created xsi:type="dcterms:W3CDTF">2004-09-16T15:45:02Z</dcterms:created>
  <dcterms:modified xsi:type="dcterms:W3CDTF">2017-03-10T09:30:10Z</dcterms:modified>
  <cp:category/>
  <cp:version/>
  <cp:contentType/>
  <cp:contentStatus/>
</cp:coreProperties>
</file>