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0" yWindow="315" windowWidth="14460" windowHeight="11640" activeTab="0"/>
  </bookViews>
  <sheets>
    <sheet name="PROIPOL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<sst xmlns="http://schemas.openxmlformats.org/spreadsheetml/2006/main" count="199" uniqueCount="154">
  <si>
    <t>ΠOΣOTHTA</t>
  </si>
  <si>
    <t>{1}</t>
  </si>
  <si>
    <t>{2}</t>
  </si>
  <si>
    <t>{3}</t>
  </si>
  <si>
    <t>{4}</t>
  </si>
  <si>
    <t>{5}</t>
  </si>
  <si>
    <t>{6}</t>
  </si>
  <si>
    <t>{7}</t>
  </si>
  <si>
    <t>{8}</t>
  </si>
  <si>
    <t>EΛΛHNIKH ΔHMOKPATIA</t>
  </si>
  <si>
    <t>{9}</t>
  </si>
  <si>
    <t>m</t>
  </si>
  <si>
    <t>ΔAΠANH- ΕΥΡΩ</t>
  </si>
  <si>
    <t>ΑΡΘΡΟ ΑΝΑΘΕΩΡΗΣΗΣ</t>
  </si>
  <si>
    <t>ΚΩΔΙΚΟΣ ΑΡΘΡΟΥ</t>
  </si>
  <si>
    <t>ΤΙΜΗ MONAΔAΣ</t>
  </si>
  <si>
    <t>ΑΡΙΘΜΟΣ ΑΡΘΡΟΥ</t>
  </si>
  <si>
    <t>τεμ</t>
  </si>
  <si>
    <t>ΠΡΟΫΠΟΛΟΓΙΣΜΟΣ ΕΡΓΟΥ</t>
  </si>
  <si>
    <t xml:space="preserve">ΠΡΟΫΠΟΛΟΓΙΣΜΟΣ:   </t>
  </si>
  <si>
    <t>ΕΙΔΟΣ  ΕΡΓΑΣΙΑΣ</t>
  </si>
  <si>
    <t>TOΠOΣ EPΓOY:   ΔΗΜΟΣ  ΓΡΕΒΕΝΩΝ</t>
  </si>
  <si>
    <t>ΗΛΜ  008</t>
  </si>
  <si>
    <t>ΗΛΜ  005</t>
  </si>
  <si>
    <t>ΗΛΜ  045</t>
  </si>
  <si>
    <t xml:space="preserve"> ΗΛΜ  102  </t>
  </si>
  <si>
    <t>ΑΤΗΕ Ν/9337.5.5</t>
  </si>
  <si>
    <t>Καλώδιο ΝΥΥ πενταπολικό διατομής: 5 Χ 16mm2</t>
  </si>
  <si>
    <t>ΜΟΝΑΔΑ ΜΕΤΡΗΣ.</t>
  </si>
  <si>
    <t>ΠEPIΦEPEIA  ΔΥΤΙΚΗΣ  ΜΑΚΕΔΟΝΙΑΣ</t>
  </si>
  <si>
    <t>ΔΗΜΟΣ ΓΡΕΒΕΝΩΝ</t>
  </si>
  <si>
    <t>ΗΛΜ 101</t>
  </si>
  <si>
    <t>ΗΛΜ 060</t>
  </si>
  <si>
    <t xml:space="preserve">ΑΤΗΕ ΝΕΟ ΣΧΕΤ. 60.10.80 </t>
  </si>
  <si>
    <t>Πίλλαρ φωτισμού</t>
  </si>
  <si>
    <t>Φρεάτιο διακλαδώσεως υπογείων καλωδίων με χυτοσιδηρούν κάλυμα, διαστάσεων 60Χ60 cm, βάθους 75 cm</t>
  </si>
  <si>
    <t xml:space="preserve">ΗΛΜ 010 </t>
  </si>
  <si>
    <t>ΑΤΗΕ Ν8749.2.2</t>
  </si>
  <si>
    <t>Φρεάτιο γείωσης</t>
  </si>
  <si>
    <t>ΑΤΗΕ Ν 9307.2.2</t>
  </si>
  <si>
    <t>Πλαστικός σωλήνας P.V.C. Πλαστικός σωλήνας P.V.C. Φ100</t>
  </si>
  <si>
    <t>ΑΤΗΕ Ν9315.2</t>
  </si>
  <si>
    <t>Σιδηροσωλήνας γαλβανισμένος για τη διέλευση καλωδίων κλπ βαρέως τύπου 4 ins</t>
  </si>
  <si>
    <t>ΑΤΗΕ Ν9316.8</t>
  </si>
  <si>
    <t>ΑΤΗΕ Ν9312.1.2</t>
  </si>
  <si>
    <t>ΗΛΜ  101</t>
  </si>
  <si>
    <t>ΑΤΗΕ 9301.3</t>
  </si>
  <si>
    <t xml:space="preserve">m3 </t>
  </si>
  <si>
    <t>Εκσκαφή χάνδακα για την τοποθέτηση καλωδίων. Εκσκαφή χάνδακα σε έδαφος ημιβραχώδες</t>
  </si>
  <si>
    <t>ATHE 9302.2</t>
  </si>
  <si>
    <t>Διάστρωση με πλάκες μπετού (με υπογείωση από τη Δ.Ε.Η.), διαστάσεων 50Χ25Χ4 cm σε χάνδακα πλάτους 50 cm.</t>
  </si>
  <si>
    <t>ΑΤΗΕ Ν 9305.4</t>
  </si>
  <si>
    <t>Ακροκιβώτιο ιστού για μονό βραχίονα</t>
  </si>
  <si>
    <t>ΑΤΗΕ 9335.1</t>
  </si>
  <si>
    <t>ΗΛΜ 104</t>
  </si>
  <si>
    <t>ΑΤΗΕ Ν9336.1.1.1</t>
  </si>
  <si>
    <t>ΗΛΜ  046</t>
  </si>
  <si>
    <t>Καλώδιο ΝΥΥ Καλώδιο ΝΥΥ διατομής 4Χ6 mm2</t>
  </si>
  <si>
    <t>ΑΤΗΕ 8773.5.4</t>
  </si>
  <si>
    <t>ΗΛΜ  047</t>
  </si>
  <si>
    <t>Αγωγός γυμνός χάλκινος πολύκλωνος Διατομής 25 mm2</t>
  </si>
  <si>
    <t>ΑΤΗΕ 9340.3</t>
  </si>
  <si>
    <t xml:space="preserve">Σφικτήρας </t>
  </si>
  <si>
    <t>ΑΤΗΕ 9344</t>
  </si>
  <si>
    <t>Σύνδεση μετρητού ΔΕΗ</t>
  </si>
  <si>
    <t>ΑΤΗΕ 9347</t>
  </si>
  <si>
    <t>Προμήθεια και εγκατάσταση σετ αγκυρίου θεμελίωσης σιδηροϊστού</t>
  </si>
  <si>
    <t>ΑΤΗΕ Ν9470.1</t>
  </si>
  <si>
    <t>Γείωση από γαλβανισμένο σιδηροσωλήνα Φ2 ins μήκους 2,50μ</t>
  </si>
  <si>
    <t>ΑΤΗΕ Ν9342</t>
  </si>
  <si>
    <t>ΗΛΜ 005</t>
  </si>
  <si>
    <t>Αγωγός γυμνός χάλκινος μονόκλωνος Διατομής 6 mm2</t>
  </si>
  <si>
    <t>ΑΤΗΕ 9339</t>
  </si>
  <si>
    <t>ΗΛΜ 045</t>
  </si>
  <si>
    <t>ΟΜΑΔΑ Β. - ΗΛΕΚΤΡΟΜΗΧΑΝΟΛΟΓΙΚΑ</t>
  </si>
  <si>
    <t>ΣΥΝΟΛΟ ΟΜΑΔΑΣ Β</t>
  </si>
  <si>
    <t>ΣΥΝΟΛΟ ΟΜΑΔΩΝ Α &amp; Β</t>
  </si>
  <si>
    <t xml:space="preserve">Γ.Ε.   &amp; Ο.Ε.      18 %   </t>
  </si>
  <si>
    <t>ΣΥΝΟΛΟ</t>
  </si>
  <si>
    <t>Απρόβλεπτα</t>
  </si>
  <si>
    <t>Αναθεώρηση</t>
  </si>
  <si>
    <t>ΓΕΝΙΚΟ   ΣΥΝΟΛΟ</t>
  </si>
  <si>
    <t xml:space="preserve">Φ.Π.Α.        24 %   </t>
  </si>
  <si>
    <t>ΣΥΝΟΛΟ ΟΜΑΔΑΣ Α</t>
  </si>
  <si>
    <t>ΟΜΑΔΑ Α. - ΟΙΚΟΔΟΜΙΚΑ</t>
  </si>
  <si>
    <t>Α/Α</t>
  </si>
  <si>
    <t xml:space="preserve">ΔΙΕΥΘΥΝΣΗ ΤΕΧΝΙΚΩΝ ΥΠΗΡΕΣΙΩΝ </t>
  </si>
  <si>
    <t>ΝΟΜΟΣ  ΓΡΕΒΕΝΩΝ</t>
  </si>
  <si>
    <t>ΓΡΕΒΕΝΑ 10/3/2017</t>
  </si>
  <si>
    <t>ΜΑΤΕΝΤΖΙΔΗΣ ΙΩΑΝΝΗΣ</t>
  </si>
  <si>
    <t>ΘΕΩΡΗΘΗΚΕ</t>
  </si>
  <si>
    <t>Ο Δ/ΤΗΣ Τ Υ</t>
  </si>
  <si>
    <t>ΚΑΡΕΤΣΟΣ ΑΝΑΣΤΑΣΙΟΣ</t>
  </si>
  <si>
    <t>ΜΗΧ/ΓΟΣ ΜΗΧ/ΚΟΣ</t>
  </si>
  <si>
    <t>ΜΗΧ/ΓΟΣ ΜΗΧ/ΚΟΣ ΤΕ</t>
  </si>
  <si>
    <t>Προμήθεια, μεταφορά επί τόπου, διάστρωση και συμπύκνωση σκυροδέματος με χρήση αντλίας ή πυργογερανού Για κατασκευές από σκυρόδεμα κατηγορίας C16/20</t>
  </si>
  <si>
    <t>32.01.04</t>
  </si>
  <si>
    <t>ΟΙΚ-3214</t>
  </si>
  <si>
    <t>m3</t>
  </si>
  <si>
    <t>Προσαύξηση τιμής σκυροδέματος οποιασδήποτε κατηγορίας, όταν το σύνολο της χρησιμοποιούμενης ποσότητας δεν υπερβαίνει τα 30,00 m3  Για κατασκευές από σκυρόδεμα κατηγορίας C16/20</t>
  </si>
  <si>
    <t>32.25.03</t>
  </si>
  <si>
    <t>ΟΙΚ-3223.Α.5</t>
  </si>
  <si>
    <t>Εξυγιαντικές στρώσεις με θραυστό υλικό λατομείου</t>
  </si>
  <si>
    <t>ΟΙΚ-2162</t>
  </si>
  <si>
    <t>Επιστρώσεις με χονδρόπλακες ορθογωνισμένες</t>
  </si>
  <si>
    <t>ΟΙΚ 7312</t>
  </si>
  <si>
    <t>m2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</si>
  <si>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 (έγχρωμοι χαλαζιακοί κυβόλιθοι)  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</si>
  <si>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 (γκρι χαλαζιακοί κυβόλιθοι)  </t>
  </si>
  <si>
    <t xml:space="preserve">ΟΔΟ 2922 </t>
  </si>
  <si>
    <t>Φορτοεκφόρτωση με τα χέρια υλικών επί χειροκινήτων μεταφορικών μέσων</t>
  </si>
  <si>
    <t>ΟΙΚ-1103</t>
  </si>
  <si>
    <t>ton</t>
  </si>
  <si>
    <t>Μεταφορές με αυτοκίνητο δια μέσου οδών καλής βατότητας</t>
  </si>
  <si>
    <t>10.07.01</t>
  </si>
  <si>
    <t>ΟΙΚ-1136</t>
  </si>
  <si>
    <t>ton.km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</si>
  <si>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</si>
  <si>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>Καθαίρεση πλακοστρώσεων δαπέδων παντός τύπου και οιουδήποτε πάχους Με προσοχή, για την εξαγωγή ακεραίων πλακών σε ποσοστό άνω του 50%</t>
  </si>
  <si>
    <t>22.10.02</t>
  </si>
  <si>
    <t>22.20.02</t>
  </si>
  <si>
    <t>ΟΙΚ-2226</t>
  </si>
  <si>
    <t>ΟΙΚ-2237</t>
  </si>
  <si>
    <t>Διάνοιξη οπής ή φωλιάς σε άοπλο σκυρόδεμα Για πάχος σκυροδέματος έως 0,15 m</t>
  </si>
  <si>
    <t>22.40.01</t>
  </si>
  <si>
    <t>ΟΙΚ-2271Α</t>
  </si>
  <si>
    <t>Εξαγωγή και απομάκρυνση ιστού φωτισμού</t>
  </si>
  <si>
    <t>Επίχωση με προϊόντα εκσκαφών, εκβραχισμών ή κατεδαφίσεων</t>
  </si>
  <si>
    <t>EΡΓO  :  ΑΝΤΙΚΑΤΑΣΤΑΣΗ ΦΩΤΙΣΤΙΚΩΝ</t>
  </si>
  <si>
    <t>ΠΛΑΤΕΙΑΣ ΑΙΜΙΛΙΑΝΟΥ</t>
  </si>
  <si>
    <t>ΑΤΗΕ Ν9405.2</t>
  </si>
  <si>
    <t>ΗΛΜ 100</t>
  </si>
  <si>
    <t xml:space="preserve">Καλώδιο ΝΥΜ Καλώδιο ΝΥΜ διατομής 5Χ1,5 mm2 </t>
  </si>
  <si>
    <t>Ιστός φωτισμού   ύψους  8,00 μ.</t>
  </si>
  <si>
    <t>ΑΤΗΕ Ν9325</t>
  </si>
  <si>
    <t>Ιστός φωτισμού  ύψους 5,00 μ.</t>
  </si>
  <si>
    <t>ΑΤΗΕ Ν9323</t>
  </si>
  <si>
    <t xml:space="preserve">Φωτιστικό σώμα LED κορυφής </t>
  </si>
  <si>
    <t>ΑΤΗΕ Ν9361</t>
  </si>
  <si>
    <t xml:space="preserve">Φωτιστικό σώμα LED με βραχίονα </t>
  </si>
  <si>
    <t>Ο ΣΥΝΤΑΚΤΗΣ</t>
  </si>
  <si>
    <t>ΤΜΗΜΑ Η/Μ ΕΡΓΩΝ ΚΑΙ ΣΗΜΑΤΟΔΟΤΗΣΗΣ</t>
  </si>
  <si>
    <t>Ιστός φωτισμού ύψους 3,50 μ.</t>
  </si>
  <si>
    <t>ΗΛΜ  052</t>
  </si>
  <si>
    <t>ΗΛΜ 052</t>
  </si>
  <si>
    <t>Βάση σιδηροϊστού άοπλη διαστάσεων 1,00Χ1,00 m και βάθους 1,20 m</t>
  </si>
  <si>
    <t>Εκσκαφή για την κατασκευή λάκκου βάσεως θεμελιώσεως τσιμεντοϊστού ή σιδηροϊστού . Εκσκαφή σε έδαφος ημιβραχώδες</t>
  </si>
  <si>
    <t>ΑΡΙΘΜΟΣ ΜΕΛΕΤΗΣ: 12/2017</t>
  </si>
  <si>
    <t xml:space="preserve">ΟΙΚ Ν78.102.2 </t>
  </si>
  <si>
    <t xml:space="preserve">ΟΙΚ Ν78.103.2 </t>
  </si>
  <si>
    <t>73.12</t>
  </si>
  <si>
    <t>20.10</t>
  </si>
  <si>
    <t>20.20</t>
  </si>
  <si>
    <t>10.02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</si>
</sst>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*&quot;#,##0_);\(&quot;*&quot;#,##0\)"/>
    <numFmt numFmtId="181" formatCode="&quot;*&quot;#,##0_);[Red]\(&quot;*&quot;#,##0\)"/>
    <numFmt numFmtId="182" formatCode="&quot;*&quot;#,##0.00_);\(&quot;*&quot;#,##0.00\)"/>
    <numFmt numFmtId="183" formatCode="&quot;*&quot;#,##0.00_);[Red]\(&quot;*&quot;#,##0.00\)"/>
    <numFmt numFmtId="184" formatCode="_(&quot;*&quot;* #,##0_);_(&quot;*&quot;* \(#,##0\);_(&quot;*&quot;* &quot;-&quot;_);_(@_)"/>
    <numFmt numFmtId="185" formatCode="_(* #,##0_);_(* \(#,##0\);_(* &quot;-&quot;_);_(@_)"/>
    <numFmt numFmtId="186" formatCode="_(&quot;*&quot;* #,##0.00_);_(&quot;*&quot;* \(#,##0.00\);_(&quot;*&quot;* &quot;-&quot;??_);_(@_)"/>
    <numFmt numFmtId="187" formatCode="_(* #,##0.00_);_(* \(#,##0.00\);_(* &quot;-&quot;??_);_(@_)"/>
    <numFmt numFmtId="188" formatCode="#,##0;[Red]#,##0"/>
    <numFmt numFmtId="189" formatCode="#,##0\ &quot;Δρχ&quot;;[Red]#,##0\ &quot;Δρχ&quot;"/>
    <numFmt numFmtId="190" formatCode="#,##0.000;[Red]#,##0.000"/>
    <numFmt numFmtId="191" formatCode="#,##0.00;[Red]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;[Red]#,##0.0"/>
    <numFmt numFmtId="196" formatCode="#,##0.00\ &quot;€&quot;"/>
    <numFmt numFmtId="197" formatCode="#,##0.000"/>
    <numFmt numFmtId="198" formatCode="#,##0.00\ [$€-1]"/>
    <numFmt numFmtId="199" formatCode="[$€-2]\ #,##0.00_);[Red]\([$€-2]\ #,##0.00\)"/>
    <numFmt numFmtId="200" formatCode="&quot;Ναι&quot;;&quot;Ναι&quot;;&quot;'Οχι&quot;"/>
    <numFmt numFmtId="201" formatCode="&quot;Αληθές&quot;;&quot;Αληθές&quot;;&quot;Ψευδές&quot;"/>
    <numFmt numFmtId="202" formatCode="&quot;Ενεργοποίηση&quot;;&quot;Ενεργοποίηση&quot;;&quot;Απενεργοποίηση&quot;"/>
    <numFmt numFmtId="203" formatCode="0.0"/>
    <numFmt numFmtId="204" formatCode="#,##0.00\ "/>
    <numFmt numFmtId="205" formatCode="#,##0.00\ &quot;€&quot;;[Red]#,##0.00\ &quot;€&quot;"/>
    <numFmt numFmtId="206" formatCode="#,##0.00\ _€;[Red]#,##0.00\ _€"/>
    <numFmt numFmtId="207" formatCode="[$-408]h:mm:ss\ AM/PM"/>
    <numFmt numFmtId="208" formatCode="[$-408]dddd\,\ d\ mmmm\ yyyy"/>
  </numFmts>
  <fonts count="67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Arial"/>
      <family val="2"/>
    </font>
    <font>
      <sz val="10"/>
      <color indexed="10"/>
      <name val="Arial Greek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sz val="10"/>
      <color indexed="10"/>
      <name val="Arial"/>
      <family val="2"/>
    </font>
    <font>
      <sz val="10"/>
      <color indexed="10"/>
      <name val="Μοντέρνα"/>
      <family val="0"/>
    </font>
    <font>
      <sz val="8"/>
      <name val="Μοντέρνα"/>
      <family val="0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7"/>
      <name val="Μοντέρνα"/>
      <family val="0"/>
    </font>
    <font>
      <b/>
      <sz val="10"/>
      <color indexed="17"/>
      <name val="Arial"/>
      <family val="2"/>
    </font>
    <font>
      <sz val="11"/>
      <name val="Arial"/>
      <family val="2"/>
    </font>
    <font>
      <sz val="11"/>
      <name val="Μοντέρνα"/>
      <family val="0"/>
    </font>
    <font>
      <sz val="10"/>
      <name val="Arial Greek"/>
      <family val="2"/>
    </font>
    <font>
      <b/>
      <sz val="10"/>
      <name val="Arial Greek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Μοντέρνα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Μοντέρνα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Μοντέρνα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2" fillId="0" borderId="0">
      <alignment/>
      <protection/>
    </xf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31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8" borderId="1" applyNumberFormat="0" applyAlignment="0" applyProtection="0"/>
  </cellStyleXfs>
  <cellXfs count="156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left"/>
    </xf>
    <xf numFmtId="196" fontId="19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wrapText="1"/>
    </xf>
    <xf numFmtId="196" fontId="22" fillId="0" borderId="1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88" fontId="20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196" fontId="15" fillId="0" borderId="0" xfId="0" applyNumberFormat="1" applyFont="1" applyFill="1" applyBorder="1" applyAlignment="1">
      <alignment horizontal="center" wrapText="1"/>
    </xf>
    <xf numFmtId="196" fontId="1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196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33" applyNumberFormat="1" applyFont="1" applyFill="1" applyBorder="1" applyAlignment="1">
      <alignment horizontal="left" vertical="center" wrapText="1"/>
      <protection/>
    </xf>
    <xf numFmtId="4" fontId="26" fillId="0" borderId="1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top" wrapText="1"/>
    </xf>
    <xf numFmtId="1" fontId="18" fillId="0" borderId="12" xfId="0" applyNumberFormat="1" applyFont="1" applyFill="1" applyBorder="1" applyAlignment="1">
      <alignment horizontal="right" vertical="center"/>
    </xf>
    <xf numFmtId="2" fontId="18" fillId="0" borderId="13" xfId="0" applyNumberFormat="1" applyFont="1" applyFill="1" applyBorder="1" applyAlignment="1">
      <alignment/>
    </xf>
    <xf numFmtId="2" fontId="31" fillId="0" borderId="14" xfId="0" applyNumberFormat="1" applyFont="1" applyBorder="1" applyAlignment="1">
      <alignment horizontal="right"/>
    </xf>
    <xf numFmtId="1" fontId="18" fillId="0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31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18" fillId="0" borderId="17" xfId="0" applyNumberFormat="1" applyFont="1" applyFill="1" applyBorder="1" applyAlignment="1">
      <alignment horizontal="right" vertical="center"/>
    </xf>
    <xf numFmtId="2" fontId="19" fillId="0" borderId="18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196" fontId="19" fillId="0" borderId="18" xfId="0" applyNumberFormat="1" applyFont="1" applyFill="1" applyBorder="1" applyAlignment="1">
      <alignment/>
    </xf>
    <xf numFmtId="2" fontId="31" fillId="0" borderId="19" xfId="0" applyNumberFormat="1" applyFont="1" applyBorder="1" applyAlignment="1">
      <alignment horizontal="right"/>
    </xf>
    <xf numFmtId="196" fontId="25" fillId="0" borderId="20" xfId="0" applyNumberFormat="1" applyFont="1" applyFill="1" applyBorder="1" applyAlignment="1">
      <alignment vertical="center"/>
    </xf>
    <xf numFmtId="196" fontId="31" fillId="0" borderId="20" xfId="0" applyNumberFormat="1" applyFont="1" applyFill="1" applyBorder="1" applyAlignment="1">
      <alignment/>
    </xf>
    <xf numFmtId="4" fontId="31" fillId="0" borderId="20" xfId="0" applyNumberFormat="1" applyFont="1" applyBorder="1" applyAlignment="1">
      <alignment horizontal="right" vertical="center"/>
    </xf>
    <xf numFmtId="196" fontId="26" fillId="0" borderId="21" xfId="0" applyNumberFormat="1" applyFont="1" applyFill="1" applyBorder="1" applyAlignment="1">
      <alignment horizontal="center" vertical="center"/>
    </xf>
    <xf numFmtId="196" fontId="26" fillId="0" borderId="22" xfId="0" applyNumberFormat="1" applyFont="1" applyFill="1" applyBorder="1" applyAlignment="1">
      <alignment horizontal="center" vertical="center"/>
    </xf>
    <xf numFmtId="196" fontId="2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196" fontId="5" fillId="0" borderId="24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9" fillId="0" borderId="25" xfId="33" applyNumberFormat="1" applyFont="1" applyFill="1" applyBorder="1" applyAlignment="1">
      <alignment horizontal="left" vertical="top" wrapTex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96" fontId="9" fillId="0" borderId="25" xfId="0" applyNumberFormat="1" applyFont="1" applyFill="1" applyBorder="1" applyAlignment="1">
      <alignment horizontal="center" vertical="center"/>
    </xf>
    <xf numFmtId="196" fontId="9" fillId="0" borderId="2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26" fillId="0" borderId="24" xfId="33" applyNumberFormat="1" applyFont="1" applyFill="1" applyBorder="1" applyAlignment="1">
      <alignment horizontal="left" vertical="center" wrapText="1" shrinkToFit="1"/>
      <protection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/>
    </xf>
    <xf numFmtId="196" fontId="26" fillId="0" borderId="28" xfId="0" applyNumberFormat="1" applyFont="1" applyFill="1" applyBorder="1" applyAlignment="1">
      <alignment horizontal="center" vertical="center"/>
    </xf>
    <xf numFmtId="196" fontId="25" fillId="0" borderId="2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6" fillId="0" borderId="22" xfId="33" applyNumberFormat="1" applyFont="1" applyFill="1" applyBorder="1" applyAlignment="1">
      <alignment horizontal="left" vertical="center" wrapText="1" shrinkToFit="1"/>
      <protection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33" applyNumberFormat="1" applyFont="1" applyFill="1" applyBorder="1" applyAlignment="1">
      <alignment horizontal="left" vertical="center" wrapText="1" shrinkToFit="1"/>
      <protection/>
    </xf>
    <xf numFmtId="0" fontId="29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left" vertical="center" wrapText="1" shrinkToFit="1"/>
    </xf>
    <xf numFmtId="0" fontId="26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center" vertical="center"/>
    </xf>
    <xf numFmtId="196" fontId="26" fillId="0" borderId="31" xfId="0" applyNumberFormat="1" applyFont="1" applyFill="1" applyBorder="1" applyAlignment="1">
      <alignment horizontal="center" vertical="center"/>
    </xf>
    <xf numFmtId="196" fontId="26" fillId="0" borderId="32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31" fillId="0" borderId="34" xfId="33" applyNumberFormat="1" applyFont="1" applyFill="1" applyBorder="1" applyAlignment="1">
      <alignment horizontal="left" vertical="center" wrapText="1"/>
      <protection/>
    </xf>
    <xf numFmtId="0" fontId="16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96" fontId="16" fillId="0" borderId="34" xfId="0" applyNumberFormat="1" applyFont="1" applyFill="1" applyBorder="1" applyAlignment="1">
      <alignment horizontal="center" vertical="center"/>
    </xf>
    <xf numFmtId="196" fontId="16" fillId="0" borderId="35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30" fillId="0" borderId="36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31" fillId="0" borderId="34" xfId="33" applyNumberFormat="1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196" fontId="5" fillId="0" borderId="34" xfId="0" applyNumberFormat="1" applyFont="1" applyFill="1" applyBorder="1" applyAlignment="1">
      <alignment horizontal="center"/>
    </xf>
    <xf numFmtId="196" fontId="5" fillId="0" borderId="35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96" fontId="31" fillId="0" borderId="37" xfId="0" applyNumberFormat="1" applyFont="1" applyFill="1" applyBorder="1" applyAlignment="1">
      <alignment horizontal="right" vertical="center"/>
    </xf>
    <xf numFmtId="196" fontId="31" fillId="0" borderId="38" xfId="0" applyNumberFormat="1" applyFont="1" applyFill="1" applyBorder="1" applyAlignment="1">
      <alignment horizontal="right" vertical="center"/>
    </xf>
    <xf numFmtId="196" fontId="31" fillId="0" borderId="39" xfId="0" applyNumberFormat="1" applyFont="1" applyFill="1" applyBorder="1" applyAlignment="1">
      <alignment horizontal="right" vertical="center"/>
    </xf>
    <xf numFmtId="196" fontId="20" fillId="0" borderId="2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center" wrapText="1"/>
    </xf>
    <xf numFmtId="198" fontId="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96" fontId="20" fillId="0" borderId="0" xfId="0" applyNumberFormat="1" applyFont="1" applyFill="1" applyAlignment="1">
      <alignment horizontal="left" vertical="center" wrapText="1"/>
    </xf>
    <xf numFmtId="0" fontId="28" fillId="0" borderId="17" xfId="33" applyNumberFormat="1" applyFont="1" applyFill="1" applyBorder="1" applyAlignment="1">
      <alignment horizontal="right" vertical="top" wrapText="1"/>
      <protection/>
    </xf>
    <xf numFmtId="0" fontId="28" fillId="0" borderId="18" xfId="33" applyNumberFormat="1" applyFont="1" applyFill="1" applyBorder="1" applyAlignment="1">
      <alignment horizontal="right" vertical="top" wrapText="1"/>
      <protection/>
    </xf>
    <xf numFmtId="0" fontId="28" fillId="0" borderId="19" xfId="33" applyNumberFormat="1" applyFont="1" applyFill="1" applyBorder="1" applyAlignment="1">
      <alignment horizontal="right" vertical="top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6">
      <selection activeCell="D18" sqref="D18"/>
    </sheetView>
  </sheetViews>
  <sheetFormatPr defaultColWidth="9.00390625" defaultRowHeight="12.75"/>
  <cols>
    <col min="1" max="1" width="4.375" style="0" customWidth="1"/>
    <col min="2" max="2" width="47.75390625" style="0" customWidth="1"/>
    <col min="3" max="3" width="9.25390625" style="0" customWidth="1"/>
    <col min="4" max="4" width="15.75390625" style="0" customWidth="1"/>
    <col min="5" max="5" width="14.25390625" style="0" customWidth="1"/>
    <col min="6" max="6" width="9.375" style="0" customWidth="1"/>
    <col min="7" max="7" width="12.625" style="0" customWidth="1"/>
    <col min="8" max="8" width="13.00390625" style="0" customWidth="1"/>
    <col min="9" max="9" width="16.25390625" style="0" customWidth="1"/>
  </cols>
  <sheetData>
    <row r="1" spans="1:9" s="13" customFormat="1" ht="12.75">
      <c r="A1" s="5"/>
      <c r="B1" s="6" t="s">
        <v>9</v>
      </c>
      <c r="C1" s="7"/>
      <c r="D1" s="8"/>
      <c r="E1" s="8"/>
      <c r="F1" s="9" t="s">
        <v>21</v>
      </c>
      <c r="G1" s="10"/>
      <c r="H1" s="4"/>
      <c r="I1" s="11"/>
    </row>
    <row r="2" spans="1:9" s="13" customFormat="1" ht="12.75">
      <c r="A2" s="5"/>
      <c r="B2" s="6" t="s">
        <v>29</v>
      </c>
      <c r="C2" s="7"/>
      <c r="D2" s="8"/>
      <c r="E2" s="8"/>
      <c r="F2" s="12"/>
      <c r="G2" s="14"/>
      <c r="H2" s="4"/>
      <c r="I2" s="11"/>
    </row>
    <row r="3" spans="1:9" s="15" customFormat="1" ht="12.75">
      <c r="A3" s="5"/>
      <c r="B3" s="6" t="s">
        <v>87</v>
      </c>
      <c r="C3" s="7"/>
      <c r="D3" s="8"/>
      <c r="E3" s="8"/>
      <c r="F3" s="151" t="s">
        <v>128</v>
      </c>
      <c r="G3" s="151"/>
      <c r="H3" s="151"/>
      <c r="I3" s="151"/>
    </row>
    <row r="4" spans="1:9" s="13" customFormat="1" ht="12.75">
      <c r="A4" s="16"/>
      <c r="B4" s="6" t="s">
        <v>30</v>
      </c>
      <c r="C4" s="7"/>
      <c r="D4" s="8"/>
      <c r="E4" s="8"/>
      <c r="F4" s="143"/>
      <c r="G4" s="143" t="s">
        <v>129</v>
      </c>
      <c r="H4" s="143"/>
      <c r="I4" s="143"/>
    </row>
    <row r="5" spans="1:9" s="13" customFormat="1" ht="12.75" customHeight="1">
      <c r="A5" s="5"/>
      <c r="B5" s="6" t="s">
        <v>86</v>
      </c>
      <c r="C5" s="7"/>
      <c r="D5" s="17"/>
      <c r="E5" s="8"/>
      <c r="F5" s="148" t="s">
        <v>19</v>
      </c>
      <c r="G5" s="148"/>
      <c r="H5" s="152">
        <f>I63</f>
        <v>269500</v>
      </c>
      <c r="I5" s="152"/>
    </row>
    <row r="6" spans="1:9" s="13" customFormat="1" ht="12.75" customHeight="1">
      <c r="A6" s="5"/>
      <c r="B6" s="6" t="s">
        <v>141</v>
      </c>
      <c r="C6" s="7"/>
      <c r="D6" s="17"/>
      <c r="E6" s="8"/>
      <c r="F6" s="148"/>
      <c r="G6" s="148"/>
      <c r="H6" s="148"/>
      <c r="I6" s="148"/>
    </row>
    <row r="7" spans="1:9" s="13" customFormat="1" ht="12.75">
      <c r="A7" s="18"/>
      <c r="B7" s="92" t="s">
        <v>147</v>
      </c>
      <c r="C7" s="19"/>
      <c r="D7" s="20"/>
      <c r="E7" s="20"/>
      <c r="F7" s="20"/>
      <c r="G7" s="21"/>
      <c r="H7" s="22"/>
      <c r="I7" s="23"/>
    </row>
    <row r="8" spans="1:9" s="13" customFormat="1" ht="12.75">
      <c r="A8" s="24"/>
      <c r="B8" s="25"/>
      <c r="C8" s="25"/>
      <c r="D8" s="25"/>
      <c r="E8" s="26"/>
      <c r="F8" s="26"/>
      <c r="G8" s="149"/>
      <c r="H8" s="149"/>
      <c r="I8" s="149"/>
    </row>
    <row r="9" spans="1:9" s="13" customFormat="1" ht="18">
      <c r="A9" s="150" t="s">
        <v>18</v>
      </c>
      <c r="B9" s="150"/>
      <c r="C9" s="150"/>
      <c r="D9" s="150"/>
      <c r="E9" s="150"/>
      <c r="F9" s="150"/>
      <c r="G9" s="150"/>
      <c r="H9" s="150"/>
      <c r="I9" s="150"/>
    </row>
    <row r="10" spans="1:9" s="1" customFormat="1" ht="15" customHeight="1">
      <c r="A10" s="41"/>
      <c r="B10" s="42"/>
      <c r="C10" s="43"/>
      <c r="D10" s="44"/>
      <c r="E10" s="44"/>
      <c r="F10" s="44"/>
      <c r="G10" s="45"/>
      <c r="H10" s="46"/>
      <c r="I10" s="47"/>
    </row>
    <row r="11" spans="1:9" s="13" customFormat="1" ht="35.25" customHeight="1">
      <c r="A11" s="27" t="s">
        <v>85</v>
      </c>
      <c r="B11" s="28" t="s">
        <v>20</v>
      </c>
      <c r="C11" s="29" t="s">
        <v>16</v>
      </c>
      <c r="D11" s="29" t="s">
        <v>14</v>
      </c>
      <c r="E11" s="29" t="s">
        <v>13</v>
      </c>
      <c r="F11" s="30" t="s">
        <v>28</v>
      </c>
      <c r="G11" s="31" t="s">
        <v>0</v>
      </c>
      <c r="H11" s="32" t="s">
        <v>15</v>
      </c>
      <c r="I11" s="32" t="s">
        <v>12</v>
      </c>
    </row>
    <row r="12" spans="1:9" s="13" customFormat="1" ht="13.5" thickBot="1">
      <c r="A12" s="88" t="s">
        <v>1</v>
      </c>
      <c r="B12" s="78" t="s">
        <v>2</v>
      </c>
      <c r="C12" s="78" t="s">
        <v>3</v>
      </c>
      <c r="D12" s="78" t="s">
        <v>4</v>
      </c>
      <c r="E12" s="78" t="s">
        <v>5</v>
      </c>
      <c r="F12" s="79" t="s">
        <v>6</v>
      </c>
      <c r="G12" s="80" t="s">
        <v>7</v>
      </c>
      <c r="H12" s="80" t="s">
        <v>8</v>
      </c>
      <c r="I12" s="80" t="s">
        <v>10</v>
      </c>
    </row>
    <row r="13" spans="1:9" s="13" customFormat="1" ht="16.5" thickBot="1">
      <c r="A13" s="137"/>
      <c r="B13" s="138" t="s">
        <v>84</v>
      </c>
      <c r="C13" s="139"/>
      <c r="D13" s="139"/>
      <c r="E13" s="139"/>
      <c r="F13" s="140"/>
      <c r="G13" s="141"/>
      <c r="H13" s="141"/>
      <c r="I13" s="142"/>
    </row>
    <row r="14" spans="1:9" s="13" customFormat="1" ht="24">
      <c r="A14" s="133">
        <v>1</v>
      </c>
      <c r="B14" s="134" t="s">
        <v>110</v>
      </c>
      <c r="C14" s="135">
        <v>1</v>
      </c>
      <c r="D14" s="135" t="s">
        <v>153</v>
      </c>
      <c r="E14" s="135" t="s">
        <v>111</v>
      </c>
      <c r="F14" s="135" t="s">
        <v>112</v>
      </c>
      <c r="G14" s="136">
        <v>100</v>
      </c>
      <c r="H14" s="124">
        <v>7.3</v>
      </c>
      <c r="I14" s="125">
        <f aca="true" t="shared" si="0" ref="I14:I25">H14*G14</f>
        <v>730</v>
      </c>
    </row>
    <row r="15" spans="1:9" s="13" customFormat="1" ht="25.5">
      <c r="A15" s="89">
        <v>2</v>
      </c>
      <c r="B15" s="100" t="s">
        <v>113</v>
      </c>
      <c r="C15" s="101">
        <v>2</v>
      </c>
      <c r="D15" s="101" t="s">
        <v>114</v>
      </c>
      <c r="E15" s="101" t="s">
        <v>115</v>
      </c>
      <c r="F15" s="101" t="s">
        <v>116</v>
      </c>
      <c r="G15" s="104">
        <v>500</v>
      </c>
      <c r="H15" s="49">
        <v>0.35</v>
      </c>
      <c r="I15" s="75">
        <f t="shared" si="0"/>
        <v>175</v>
      </c>
    </row>
    <row r="16" spans="1:9" s="13" customFormat="1" ht="25.5">
      <c r="A16" s="89">
        <v>3</v>
      </c>
      <c r="B16" s="100" t="s">
        <v>127</v>
      </c>
      <c r="C16" s="101">
        <v>3</v>
      </c>
      <c r="D16" s="105" t="s">
        <v>151</v>
      </c>
      <c r="E16" s="101" t="s">
        <v>103</v>
      </c>
      <c r="F16" s="102" t="s">
        <v>98</v>
      </c>
      <c r="G16" s="55">
        <v>20</v>
      </c>
      <c r="H16" s="49">
        <v>4.5</v>
      </c>
      <c r="I16" s="75">
        <f>H16*G16</f>
        <v>90</v>
      </c>
    </row>
    <row r="17" spans="1:11" s="13" customFormat="1" ht="12.75">
      <c r="A17" s="89">
        <v>4</v>
      </c>
      <c r="B17" s="100" t="s">
        <v>102</v>
      </c>
      <c r="C17" s="101">
        <v>4</v>
      </c>
      <c r="D17" s="104" t="s">
        <v>152</v>
      </c>
      <c r="E17" s="101" t="s">
        <v>103</v>
      </c>
      <c r="F17" s="102" t="s">
        <v>98</v>
      </c>
      <c r="G17" s="55">
        <v>15</v>
      </c>
      <c r="H17" s="49">
        <f>15.7+9</f>
        <v>24.7</v>
      </c>
      <c r="I17" s="75">
        <f>H17*G17</f>
        <v>370.5</v>
      </c>
      <c r="K17" s="106"/>
    </row>
    <row r="18" spans="1:9" s="13" customFormat="1" ht="36">
      <c r="A18" s="89">
        <v>5</v>
      </c>
      <c r="B18" s="103" t="s">
        <v>117</v>
      </c>
      <c r="C18" s="101">
        <v>5</v>
      </c>
      <c r="D18" s="101" t="s">
        <v>119</v>
      </c>
      <c r="E18" s="101" t="s">
        <v>121</v>
      </c>
      <c r="F18" s="101" t="s">
        <v>98</v>
      </c>
      <c r="G18" s="55">
        <v>15</v>
      </c>
      <c r="H18" s="49">
        <v>112.5</v>
      </c>
      <c r="I18" s="75">
        <f t="shared" si="0"/>
        <v>1687.5</v>
      </c>
    </row>
    <row r="19" spans="1:9" s="13" customFormat="1" ht="36">
      <c r="A19" s="89">
        <v>6</v>
      </c>
      <c r="B19" s="103" t="s">
        <v>118</v>
      </c>
      <c r="C19" s="101">
        <v>6</v>
      </c>
      <c r="D19" s="101" t="s">
        <v>120</v>
      </c>
      <c r="E19" s="101" t="s">
        <v>122</v>
      </c>
      <c r="F19" s="101" t="s">
        <v>106</v>
      </c>
      <c r="G19" s="55">
        <v>80</v>
      </c>
      <c r="H19" s="49">
        <v>11.2</v>
      </c>
      <c r="I19" s="75">
        <f t="shared" si="0"/>
        <v>896</v>
      </c>
    </row>
    <row r="20" spans="1:9" s="13" customFormat="1" ht="24">
      <c r="A20" s="89">
        <v>7</v>
      </c>
      <c r="B20" s="103" t="s">
        <v>123</v>
      </c>
      <c r="C20" s="101">
        <v>7</v>
      </c>
      <c r="D20" s="101" t="s">
        <v>124</v>
      </c>
      <c r="E20" s="101" t="s">
        <v>125</v>
      </c>
      <c r="F20" s="101" t="s">
        <v>98</v>
      </c>
      <c r="G20" s="55">
        <v>10</v>
      </c>
      <c r="H20" s="49">
        <v>30</v>
      </c>
      <c r="I20" s="75">
        <f t="shared" si="0"/>
        <v>300</v>
      </c>
    </row>
    <row r="21" spans="1:9" s="13" customFormat="1" ht="51">
      <c r="A21" s="89">
        <v>8</v>
      </c>
      <c r="B21" s="100" t="s">
        <v>95</v>
      </c>
      <c r="C21" s="101">
        <v>8</v>
      </c>
      <c r="D21" s="101" t="s">
        <v>96</v>
      </c>
      <c r="E21" s="101" t="s">
        <v>97</v>
      </c>
      <c r="F21" s="102" t="s">
        <v>98</v>
      </c>
      <c r="G21" s="55">
        <v>25</v>
      </c>
      <c r="H21" s="49">
        <v>90</v>
      </c>
      <c r="I21" s="75">
        <f>H21*G21</f>
        <v>2250</v>
      </c>
    </row>
    <row r="22" spans="1:9" s="13" customFormat="1" ht="51">
      <c r="A22" s="89">
        <v>9</v>
      </c>
      <c r="B22" s="100" t="s">
        <v>99</v>
      </c>
      <c r="C22" s="101">
        <v>9</v>
      </c>
      <c r="D22" s="101" t="s">
        <v>100</v>
      </c>
      <c r="E22" s="101" t="s">
        <v>101</v>
      </c>
      <c r="F22" s="102" t="s">
        <v>98</v>
      </c>
      <c r="G22" s="55">
        <v>25</v>
      </c>
      <c r="H22" s="49">
        <v>16.8</v>
      </c>
      <c r="I22" s="75">
        <f>H22*G22</f>
        <v>420</v>
      </c>
    </row>
    <row r="23" spans="1:9" s="13" customFormat="1" ht="51">
      <c r="A23" s="89">
        <v>10</v>
      </c>
      <c r="B23" s="100" t="s">
        <v>108</v>
      </c>
      <c r="C23" s="101">
        <v>10</v>
      </c>
      <c r="D23" s="101" t="s">
        <v>148</v>
      </c>
      <c r="E23" s="101" t="s">
        <v>109</v>
      </c>
      <c r="F23" s="101" t="s">
        <v>106</v>
      </c>
      <c r="G23" s="55">
        <v>20</v>
      </c>
      <c r="H23" s="49">
        <v>25</v>
      </c>
      <c r="I23" s="75">
        <f t="shared" si="0"/>
        <v>500</v>
      </c>
    </row>
    <row r="24" spans="1:9" s="13" customFormat="1" ht="51">
      <c r="A24" s="89">
        <v>11</v>
      </c>
      <c r="B24" s="100" t="s">
        <v>107</v>
      </c>
      <c r="C24" s="101">
        <v>11</v>
      </c>
      <c r="D24" s="101" t="s">
        <v>149</v>
      </c>
      <c r="E24" s="101" t="s">
        <v>109</v>
      </c>
      <c r="F24" s="102" t="s">
        <v>106</v>
      </c>
      <c r="G24" s="55">
        <v>10</v>
      </c>
      <c r="H24" s="49">
        <v>26</v>
      </c>
      <c r="I24" s="75">
        <f t="shared" si="0"/>
        <v>260</v>
      </c>
    </row>
    <row r="25" spans="1:9" s="13" customFormat="1" ht="13.5" thickBot="1">
      <c r="A25" s="89">
        <v>12</v>
      </c>
      <c r="B25" s="100" t="s">
        <v>104</v>
      </c>
      <c r="C25" s="101">
        <v>12</v>
      </c>
      <c r="D25" s="101" t="s">
        <v>150</v>
      </c>
      <c r="E25" s="101" t="s">
        <v>105</v>
      </c>
      <c r="F25" s="102" t="s">
        <v>106</v>
      </c>
      <c r="G25" s="55">
        <v>10</v>
      </c>
      <c r="H25" s="49">
        <v>28</v>
      </c>
      <c r="I25" s="75">
        <f t="shared" si="0"/>
        <v>280</v>
      </c>
    </row>
    <row r="26" spans="1:9" s="13" customFormat="1" ht="15.75" thickBot="1">
      <c r="A26" s="147" t="s">
        <v>83</v>
      </c>
      <c r="B26" s="147"/>
      <c r="C26" s="147"/>
      <c r="D26" s="147"/>
      <c r="E26" s="147"/>
      <c r="F26" s="147"/>
      <c r="G26" s="147"/>
      <c r="H26" s="147"/>
      <c r="I26" s="72">
        <f>SUM(I14:I25)</f>
        <v>7959</v>
      </c>
    </row>
    <row r="27" spans="1:9" s="2" customFormat="1" ht="18" customHeight="1" thickBot="1">
      <c r="A27" s="81"/>
      <c r="B27" s="82"/>
      <c r="C27" s="83"/>
      <c r="D27" s="84"/>
      <c r="E27" s="84"/>
      <c r="F27" s="84"/>
      <c r="G27" s="85"/>
      <c r="H27" s="86"/>
      <c r="I27" s="87"/>
    </row>
    <row r="28" spans="1:9" s="34" customFormat="1" ht="18" customHeight="1" thickBot="1">
      <c r="A28" s="126"/>
      <c r="B28" s="127" t="s">
        <v>74</v>
      </c>
      <c r="C28" s="128"/>
      <c r="D28" s="129"/>
      <c r="E28" s="129"/>
      <c r="F28" s="129"/>
      <c r="G28" s="130"/>
      <c r="H28" s="131"/>
      <c r="I28" s="132"/>
    </row>
    <row r="29" spans="1:9" s="50" customFormat="1" ht="12.75">
      <c r="A29" s="118">
        <v>1</v>
      </c>
      <c r="B29" s="119" t="s">
        <v>133</v>
      </c>
      <c r="C29" s="120">
        <v>1</v>
      </c>
      <c r="D29" s="120" t="s">
        <v>134</v>
      </c>
      <c r="E29" s="121" t="s">
        <v>31</v>
      </c>
      <c r="F29" s="122" t="s">
        <v>17</v>
      </c>
      <c r="G29" s="123">
        <v>9</v>
      </c>
      <c r="H29" s="124">
        <v>1232.42</v>
      </c>
      <c r="I29" s="125">
        <f>G29*H29</f>
        <v>11091.78</v>
      </c>
    </row>
    <row r="30" spans="1:9" s="50" customFormat="1" ht="12.75">
      <c r="A30" s="90">
        <v>2</v>
      </c>
      <c r="B30" s="112" t="s">
        <v>135</v>
      </c>
      <c r="C30" s="51">
        <v>2</v>
      </c>
      <c r="D30" s="51" t="s">
        <v>134</v>
      </c>
      <c r="E30" s="52" t="s">
        <v>31</v>
      </c>
      <c r="F30" s="113" t="s">
        <v>17</v>
      </c>
      <c r="G30" s="55">
        <v>3</v>
      </c>
      <c r="H30" s="49">
        <v>632.42</v>
      </c>
      <c r="I30" s="75">
        <f>G30*H30</f>
        <v>1897.26</v>
      </c>
    </row>
    <row r="31" spans="1:9" s="50" customFormat="1" ht="12.75">
      <c r="A31" s="90">
        <v>3</v>
      </c>
      <c r="B31" s="112" t="s">
        <v>142</v>
      </c>
      <c r="C31" s="51">
        <v>3</v>
      </c>
      <c r="D31" s="51" t="s">
        <v>136</v>
      </c>
      <c r="E31" s="52" t="s">
        <v>31</v>
      </c>
      <c r="F31" s="113" t="s">
        <v>17</v>
      </c>
      <c r="G31" s="55">
        <v>44</v>
      </c>
      <c r="H31" s="49">
        <v>482.42</v>
      </c>
      <c r="I31" s="75">
        <f>G31*H31</f>
        <v>21226.48</v>
      </c>
    </row>
    <row r="32" spans="1:9" s="50" customFormat="1" ht="12.75">
      <c r="A32" s="90">
        <v>4</v>
      </c>
      <c r="B32" s="114" t="s">
        <v>137</v>
      </c>
      <c r="C32" s="51">
        <v>4</v>
      </c>
      <c r="D32" s="52" t="s">
        <v>138</v>
      </c>
      <c r="E32" s="52" t="s">
        <v>32</v>
      </c>
      <c r="F32" s="113" t="s">
        <v>17</v>
      </c>
      <c r="G32" s="55">
        <v>47</v>
      </c>
      <c r="H32" s="49">
        <v>1123.03</v>
      </c>
      <c r="I32" s="75">
        <f>H32*G32</f>
        <v>52782.41</v>
      </c>
    </row>
    <row r="33" spans="1:9" s="50" customFormat="1" ht="12.75">
      <c r="A33" s="90">
        <v>5</v>
      </c>
      <c r="B33" s="114" t="s">
        <v>139</v>
      </c>
      <c r="C33" s="51">
        <v>5</v>
      </c>
      <c r="D33" s="52" t="s">
        <v>138</v>
      </c>
      <c r="E33" s="52" t="s">
        <v>32</v>
      </c>
      <c r="F33" s="113" t="s">
        <v>17</v>
      </c>
      <c r="G33" s="55">
        <v>9</v>
      </c>
      <c r="H33" s="49">
        <v>1277.03</v>
      </c>
      <c r="I33" s="75">
        <f>H33*G33</f>
        <v>11493.27</v>
      </c>
    </row>
    <row r="34" spans="1:9" s="50" customFormat="1" ht="24">
      <c r="A34" s="90">
        <v>6</v>
      </c>
      <c r="B34" s="115" t="s">
        <v>34</v>
      </c>
      <c r="C34" s="51">
        <v>6</v>
      </c>
      <c r="D34" s="116" t="s">
        <v>33</v>
      </c>
      <c r="E34" s="52" t="s">
        <v>144</v>
      </c>
      <c r="F34" s="113" t="s">
        <v>17</v>
      </c>
      <c r="G34" s="55">
        <v>2</v>
      </c>
      <c r="H34" s="49">
        <v>1500</v>
      </c>
      <c r="I34" s="75">
        <f aca="true" t="shared" si="1" ref="I34:I53">H34*G34</f>
        <v>3000</v>
      </c>
    </row>
    <row r="35" spans="1:9" s="50" customFormat="1" ht="36">
      <c r="A35" s="90">
        <v>7</v>
      </c>
      <c r="B35" s="57" t="s">
        <v>35</v>
      </c>
      <c r="C35" s="51">
        <v>7</v>
      </c>
      <c r="D35" s="56" t="s">
        <v>37</v>
      </c>
      <c r="E35" s="56" t="s">
        <v>36</v>
      </c>
      <c r="F35" s="53" t="s">
        <v>17</v>
      </c>
      <c r="G35" s="55">
        <v>15</v>
      </c>
      <c r="H35" s="49">
        <v>324.53</v>
      </c>
      <c r="I35" s="75">
        <f t="shared" si="1"/>
        <v>4867.95</v>
      </c>
    </row>
    <row r="36" spans="1:9" s="50" customFormat="1" ht="12.75">
      <c r="A36" s="90">
        <v>8</v>
      </c>
      <c r="B36" s="57" t="s">
        <v>38</v>
      </c>
      <c r="C36" s="51">
        <v>8</v>
      </c>
      <c r="D36" s="56" t="s">
        <v>39</v>
      </c>
      <c r="E36" s="56" t="s">
        <v>36</v>
      </c>
      <c r="F36" s="53" t="s">
        <v>17</v>
      </c>
      <c r="G36" s="55">
        <v>2</v>
      </c>
      <c r="H36" s="49">
        <v>194.69</v>
      </c>
      <c r="I36" s="75">
        <f t="shared" si="1"/>
        <v>389.38</v>
      </c>
    </row>
    <row r="37" spans="1:9" s="50" customFormat="1" ht="18" customHeight="1">
      <c r="A37" s="90">
        <v>9</v>
      </c>
      <c r="B37" s="57" t="s">
        <v>40</v>
      </c>
      <c r="C37" s="51">
        <v>9</v>
      </c>
      <c r="D37" s="56" t="s">
        <v>41</v>
      </c>
      <c r="E37" s="52" t="s">
        <v>22</v>
      </c>
      <c r="F37" s="53" t="s">
        <v>11</v>
      </c>
      <c r="G37" s="55">
        <v>65</v>
      </c>
      <c r="H37" s="49">
        <v>7.06</v>
      </c>
      <c r="I37" s="75">
        <f t="shared" si="1"/>
        <v>458.9</v>
      </c>
    </row>
    <row r="38" spans="1:9" s="50" customFormat="1" ht="30" customHeight="1">
      <c r="A38" s="90">
        <v>10</v>
      </c>
      <c r="B38" s="57" t="s">
        <v>42</v>
      </c>
      <c r="C38" s="51">
        <v>10</v>
      </c>
      <c r="D38" s="56" t="s">
        <v>43</v>
      </c>
      <c r="E38" s="52" t="s">
        <v>23</v>
      </c>
      <c r="F38" s="53" t="s">
        <v>11</v>
      </c>
      <c r="G38" s="55">
        <v>90</v>
      </c>
      <c r="H38" s="49">
        <v>38.07</v>
      </c>
      <c r="I38" s="75">
        <f t="shared" si="1"/>
        <v>3426.3</v>
      </c>
    </row>
    <row r="39" spans="1:9" s="50" customFormat="1" ht="24">
      <c r="A39" s="90">
        <v>11</v>
      </c>
      <c r="B39" s="57" t="s">
        <v>145</v>
      </c>
      <c r="C39" s="51">
        <v>11</v>
      </c>
      <c r="D39" s="56" t="s">
        <v>44</v>
      </c>
      <c r="E39" s="52" t="s">
        <v>45</v>
      </c>
      <c r="F39" s="53" t="s">
        <v>17</v>
      </c>
      <c r="G39" s="55">
        <v>56</v>
      </c>
      <c r="H39" s="49">
        <v>280.41</v>
      </c>
      <c r="I39" s="75">
        <f t="shared" si="1"/>
        <v>15702.96</v>
      </c>
    </row>
    <row r="40" spans="1:9" s="50" customFormat="1" ht="36">
      <c r="A40" s="90">
        <v>12</v>
      </c>
      <c r="B40" s="57" t="s">
        <v>146</v>
      </c>
      <c r="C40" s="51">
        <v>12</v>
      </c>
      <c r="D40" s="56" t="s">
        <v>46</v>
      </c>
      <c r="E40" s="56" t="s">
        <v>36</v>
      </c>
      <c r="F40" s="53" t="s">
        <v>47</v>
      </c>
      <c r="G40" s="55">
        <v>70</v>
      </c>
      <c r="H40" s="49">
        <v>55.82</v>
      </c>
      <c r="I40" s="75">
        <f t="shared" si="1"/>
        <v>3907.4</v>
      </c>
    </row>
    <row r="41" spans="1:9" s="50" customFormat="1" ht="24">
      <c r="A41" s="90">
        <v>13</v>
      </c>
      <c r="B41" s="57" t="s">
        <v>48</v>
      </c>
      <c r="C41" s="51">
        <v>13</v>
      </c>
      <c r="D41" s="56" t="s">
        <v>49</v>
      </c>
      <c r="E41" s="56" t="s">
        <v>36</v>
      </c>
      <c r="F41" s="53" t="s">
        <v>47</v>
      </c>
      <c r="G41" s="55">
        <v>40</v>
      </c>
      <c r="H41" s="49">
        <v>23.92</v>
      </c>
      <c r="I41" s="75">
        <f t="shared" si="1"/>
        <v>956.8</v>
      </c>
    </row>
    <row r="42" spans="1:9" s="50" customFormat="1" ht="28.5" customHeight="1">
      <c r="A42" s="90">
        <v>14</v>
      </c>
      <c r="B42" s="57" t="s">
        <v>50</v>
      </c>
      <c r="C42" s="51">
        <v>14</v>
      </c>
      <c r="D42" s="56" t="s">
        <v>51</v>
      </c>
      <c r="E42" s="56" t="s">
        <v>36</v>
      </c>
      <c r="F42" s="53" t="s">
        <v>11</v>
      </c>
      <c r="G42" s="55">
        <v>140</v>
      </c>
      <c r="H42" s="49">
        <v>8.86</v>
      </c>
      <c r="I42" s="75">
        <f t="shared" si="1"/>
        <v>1240.4</v>
      </c>
    </row>
    <row r="43" spans="1:9" s="50" customFormat="1" ht="12.75">
      <c r="A43" s="90">
        <v>15</v>
      </c>
      <c r="B43" s="57" t="s">
        <v>52</v>
      </c>
      <c r="C43" s="51">
        <v>15</v>
      </c>
      <c r="D43" s="56" t="s">
        <v>53</v>
      </c>
      <c r="E43" s="56" t="s">
        <v>54</v>
      </c>
      <c r="F43" s="53" t="s">
        <v>17</v>
      </c>
      <c r="G43" s="55">
        <v>56</v>
      </c>
      <c r="H43" s="49">
        <v>63.06</v>
      </c>
      <c r="I43" s="75">
        <f t="shared" si="1"/>
        <v>3531.36</v>
      </c>
    </row>
    <row r="44" spans="1:9" s="50" customFormat="1" ht="12.75">
      <c r="A44" s="90">
        <v>16</v>
      </c>
      <c r="B44" s="57" t="s">
        <v>132</v>
      </c>
      <c r="C44" s="51">
        <v>16</v>
      </c>
      <c r="D44" s="56" t="s">
        <v>55</v>
      </c>
      <c r="E44" s="52" t="s">
        <v>56</v>
      </c>
      <c r="F44" s="53" t="s">
        <v>11</v>
      </c>
      <c r="G44" s="55">
        <v>200</v>
      </c>
      <c r="H44" s="49">
        <v>1.88</v>
      </c>
      <c r="I44" s="75">
        <f t="shared" si="1"/>
        <v>376</v>
      </c>
    </row>
    <row r="45" spans="1:9" s="50" customFormat="1" ht="12.75">
      <c r="A45" s="90">
        <v>17</v>
      </c>
      <c r="B45" s="57" t="s">
        <v>57</v>
      </c>
      <c r="C45" s="51">
        <v>17</v>
      </c>
      <c r="D45" s="56" t="s">
        <v>58</v>
      </c>
      <c r="E45" s="52" t="s">
        <v>59</v>
      </c>
      <c r="F45" s="53" t="s">
        <v>11</v>
      </c>
      <c r="G45" s="55">
        <v>500</v>
      </c>
      <c r="H45" s="49">
        <v>6.05</v>
      </c>
      <c r="I45" s="75">
        <f t="shared" si="1"/>
        <v>3025</v>
      </c>
    </row>
    <row r="46" spans="1:9" s="50" customFormat="1" ht="12.75">
      <c r="A46" s="90">
        <v>18</v>
      </c>
      <c r="B46" s="54" t="s">
        <v>27</v>
      </c>
      <c r="C46" s="51">
        <v>18</v>
      </c>
      <c r="D46" s="52" t="s">
        <v>26</v>
      </c>
      <c r="E46" s="52" t="s">
        <v>25</v>
      </c>
      <c r="F46" s="53" t="s">
        <v>11</v>
      </c>
      <c r="G46" s="55">
        <v>10</v>
      </c>
      <c r="H46" s="49">
        <v>20</v>
      </c>
      <c r="I46" s="75">
        <f>H46*G46</f>
        <v>200</v>
      </c>
    </row>
    <row r="47" spans="1:9" s="50" customFormat="1" ht="12.75">
      <c r="A47" s="90">
        <v>19</v>
      </c>
      <c r="B47" s="57" t="s">
        <v>71</v>
      </c>
      <c r="C47" s="51">
        <v>19</v>
      </c>
      <c r="D47" s="56" t="s">
        <v>72</v>
      </c>
      <c r="E47" s="52" t="s">
        <v>73</v>
      </c>
      <c r="F47" s="53" t="s">
        <v>11</v>
      </c>
      <c r="G47" s="55">
        <v>56</v>
      </c>
      <c r="H47" s="49">
        <v>4.63</v>
      </c>
      <c r="I47" s="75">
        <f>H47*G47</f>
        <v>259.28</v>
      </c>
    </row>
    <row r="48" spans="1:9" s="50" customFormat="1" ht="12.75">
      <c r="A48" s="90">
        <v>20</v>
      </c>
      <c r="B48" s="57" t="s">
        <v>60</v>
      </c>
      <c r="C48" s="51">
        <v>20</v>
      </c>
      <c r="D48" s="56" t="s">
        <v>61</v>
      </c>
      <c r="E48" s="52" t="s">
        <v>24</v>
      </c>
      <c r="F48" s="53" t="s">
        <v>11</v>
      </c>
      <c r="G48" s="55">
        <v>140</v>
      </c>
      <c r="H48" s="49">
        <v>6.25</v>
      </c>
      <c r="I48" s="75">
        <f t="shared" si="1"/>
        <v>875</v>
      </c>
    </row>
    <row r="49" spans="1:9" s="50" customFormat="1" ht="12.75">
      <c r="A49" s="90">
        <v>21</v>
      </c>
      <c r="B49" s="57" t="s">
        <v>62</v>
      </c>
      <c r="C49" s="51">
        <v>21</v>
      </c>
      <c r="D49" s="56" t="s">
        <v>63</v>
      </c>
      <c r="E49" s="52" t="s">
        <v>24</v>
      </c>
      <c r="F49" s="53" t="s">
        <v>17</v>
      </c>
      <c r="G49" s="55">
        <v>10</v>
      </c>
      <c r="H49" s="49">
        <v>13.44</v>
      </c>
      <c r="I49" s="75">
        <f t="shared" si="1"/>
        <v>134.4</v>
      </c>
    </row>
    <row r="50" spans="1:9" s="50" customFormat="1" ht="12.75">
      <c r="A50" s="90">
        <v>22</v>
      </c>
      <c r="B50" s="57" t="s">
        <v>64</v>
      </c>
      <c r="C50" s="51">
        <v>22</v>
      </c>
      <c r="D50" s="56" t="s">
        <v>65</v>
      </c>
      <c r="E50" s="52" t="s">
        <v>143</v>
      </c>
      <c r="F50" s="53" t="s">
        <v>17</v>
      </c>
      <c r="G50" s="55">
        <v>2</v>
      </c>
      <c r="H50" s="49">
        <v>288.47</v>
      </c>
      <c r="I50" s="75">
        <f t="shared" si="1"/>
        <v>576.94</v>
      </c>
    </row>
    <row r="51" spans="1:9" s="50" customFormat="1" ht="24">
      <c r="A51" s="90">
        <v>23</v>
      </c>
      <c r="B51" s="57" t="s">
        <v>66</v>
      </c>
      <c r="C51" s="51">
        <v>23</v>
      </c>
      <c r="D51" s="56" t="s">
        <v>67</v>
      </c>
      <c r="E51" s="56" t="s">
        <v>31</v>
      </c>
      <c r="F51" s="53" t="s">
        <v>17</v>
      </c>
      <c r="G51" s="55">
        <v>56</v>
      </c>
      <c r="H51" s="49">
        <v>41.05</v>
      </c>
      <c r="I51" s="75">
        <f t="shared" si="1"/>
        <v>2298.8</v>
      </c>
    </row>
    <row r="52" spans="1:9" s="50" customFormat="1" ht="25.5">
      <c r="A52" s="90">
        <v>24</v>
      </c>
      <c r="B52" s="94" t="s">
        <v>68</v>
      </c>
      <c r="C52" s="51">
        <v>24</v>
      </c>
      <c r="D52" s="95" t="s">
        <v>69</v>
      </c>
      <c r="E52" s="95" t="s">
        <v>70</v>
      </c>
      <c r="F52" s="96" t="s">
        <v>17</v>
      </c>
      <c r="G52" s="97">
        <v>56</v>
      </c>
      <c r="H52" s="49">
        <v>37.35</v>
      </c>
      <c r="I52" s="98">
        <f t="shared" si="1"/>
        <v>2091.6</v>
      </c>
    </row>
    <row r="53" spans="1:9" s="50" customFormat="1" ht="13.5" thickBot="1">
      <c r="A53" s="91">
        <v>25</v>
      </c>
      <c r="B53" s="107" t="s">
        <v>126</v>
      </c>
      <c r="C53" s="108">
        <v>25</v>
      </c>
      <c r="D53" s="109" t="s">
        <v>130</v>
      </c>
      <c r="E53" s="109" t="s">
        <v>131</v>
      </c>
      <c r="F53" s="110" t="s">
        <v>17</v>
      </c>
      <c r="G53" s="111">
        <v>55</v>
      </c>
      <c r="H53" s="76">
        <v>103.02</v>
      </c>
      <c r="I53" s="77">
        <f t="shared" si="1"/>
        <v>5666.1</v>
      </c>
    </row>
    <row r="54" spans="1:9" s="50" customFormat="1" ht="18" customHeight="1" thickBot="1">
      <c r="A54" s="153" t="s">
        <v>75</v>
      </c>
      <c r="B54" s="154"/>
      <c r="C54" s="154"/>
      <c r="D54" s="154"/>
      <c r="E54" s="154"/>
      <c r="F54" s="154"/>
      <c r="G54" s="154"/>
      <c r="H54" s="155"/>
      <c r="I54" s="99">
        <f>SUM(I29:I53)</f>
        <v>151475.77</v>
      </c>
    </row>
    <row r="55" spans="1:9" s="48" customFormat="1" ht="18" customHeight="1" thickBot="1">
      <c r="A55" s="144" t="s">
        <v>76</v>
      </c>
      <c r="B55" s="145"/>
      <c r="C55" s="145"/>
      <c r="D55" s="145"/>
      <c r="E55" s="145"/>
      <c r="F55" s="145"/>
      <c r="G55" s="145"/>
      <c r="H55" s="146"/>
      <c r="I55" s="73">
        <f>I54+I26</f>
        <v>159434.77</v>
      </c>
    </row>
    <row r="56" spans="1:9" s="3" customFormat="1" ht="24" customHeight="1" thickBot="1">
      <c r="A56" s="58"/>
      <c r="B56" s="59"/>
      <c r="C56" s="59"/>
      <c r="D56" s="59"/>
      <c r="E56" s="59"/>
      <c r="F56" s="59"/>
      <c r="G56" s="59"/>
      <c r="H56" s="60" t="s">
        <v>77</v>
      </c>
      <c r="I56" s="74">
        <f>ROUND((I55*0.18),2)</f>
        <v>28698.26</v>
      </c>
    </row>
    <row r="57" spans="1:9" s="3" customFormat="1" ht="16.5" thickBot="1">
      <c r="A57" s="61"/>
      <c r="B57" s="35"/>
      <c r="C57" s="62"/>
      <c r="D57" s="62"/>
      <c r="G57" s="36"/>
      <c r="H57" s="63" t="s">
        <v>78</v>
      </c>
      <c r="I57" s="74">
        <f>I55+I56</f>
        <v>188133.03</v>
      </c>
    </row>
    <row r="58" spans="1:9" s="3" customFormat="1" ht="16.5" thickBot="1">
      <c r="A58" s="61"/>
      <c r="B58" s="35"/>
      <c r="C58" s="62"/>
      <c r="D58" s="62"/>
      <c r="G58" s="19"/>
      <c r="H58" s="63" t="s">
        <v>79</v>
      </c>
      <c r="I58" s="74">
        <f>I57*0.15</f>
        <v>28219.95</v>
      </c>
    </row>
    <row r="59" spans="1:9" s="3" customFormat="1" ht="16.5" thickBot="1">
      <c r="A59" s="61"/>
      <c r="B59" s="35"/>
      <c r="C59" s="62"/>
      <c r="D59" s="62"/>
      <c r="G59" s="64"/>
      <c r="H59" s="63" t="s">
        <v>78</v>
      </c>
      <c r="I59" s="74">
        <f>I57+I58</f>
        <v>216352.98</v>
      </c>
    </row>
    <row r="60" spans="1:9" s="3" customFormat="1" ht="16.5" thickBot="1">
      <c r="A60" s="61"/>
      <c r="B60" s="35"/>
      <c r="C60" s="62"/>
      <c r="D60" s="62"/>
      <c r="F60" s="33"/>
      <c r="G60" s="19"/>
      <c r="H60" s="63" t="s">
        <v>80</v>
      </c>
      <c r="I60" s="117">
        <v>985.73</v>
      </c>
    </row>
    <row r="61" spans="1:9" s="3" customFormat="1" ht="16.5" customHeight="1" thickBot="1">
      <c r="A61" s="61"/>
      <c r="B61" s="37"/>
      <c r="C61" s="65"/>
      <c r="D61" s="65"/>
      <c r="F61" s="8"/>
      <c r="G61" s="64"/>
      <c r="H61" s="63" t="s">
        <v>78</v>
      </c>
      <c r="I61" s="74">
        <f>SUM(I59:I60)</f>
        <v>217338.71</v>
      </c>
    </row>
    <row r="62" spans="1:9" s="3" customFormat="1" ht="16.5" thickBot="1">
      <c r="A62" s="61"/>
      <c r="B62" s="35"/>
      <c r="C62" s="62"/>
      <c r="D62" s="62"/>
      <c r="F62" s="10"/>
      <c r="G62" s="66"/>
      <c r="H62" s="63" t="s">
        <v>82</v>
      </c>
      <c r="I62" s="74">
        <f>ROUND((I61*0.24),2)</f>
        <v>52161.29</v>
      </c>
    </row>
    <row r="63" spans="1:9" s="3" customFormat="1" ht="18" customHeight="1" thickBot="1">
      <c r="A63" s="67"/>
      <c r="B63" s="68"/>
      <c r="C63" s="69"/>
      <c r="D63" s="69"/>
      <c r="E63" s="69"/>
      <c r="F63" s="70"/>
      <c r="G63" s="70"/>
      <c r="H63" s="71" t="s">
        <v>81</v>
      </c>
      <c r="I63" s="74">
        <f>I61+I62</f>
        <v>269500</v>
      </c>
    </row>
    <row r="64" spans="1:9" s="13" customFormat="1" ht="12.75">
      <c r="A64" s="5"/>
      <c r="C64" s="38"/>
      <c r="D64" s="38"/>
      <c r="E64" s="38"/>
      <c r="F64" s="38"/>
      <c r="G64" s="39"/>
      <c r="H64" s="40"/>
      <c r="I64" s="11"/>
    </row>
    <row r="66" spans="2:6" ht="15.75">
      <c r="B66" s="93" t="s">
        <v>88</v>
      </c>
      <c r="F66" s="93" t="str">
        <f>B66</f>
        <v>ΓΡΕΒΕΝΑ 10/3/2017</v>
      </c>
    </row>
    <row r="67" spans="2:6" ht="15.75">
      <c r="B67" s="93" t="s">
        <v>140</v>
      </c>
      <c r="F67" s="93" t="s">
        <v>90</v>
      </c>
    </row>
    <row r="68" spans="2:6" ht="15.75">
      <c r="B68" s="93"/>
      <c r="F68" s="93" t="s">
        <v>91</v>
      </c>
    </row>
    <row r="69" spans="2:6" ht="15.75">
      <c r="B69" s="93"/>
      <c r="F69" s="93"/>
    </row>
    <row r="70" spans="2:6" ht="15.75">
      <c r="B70" s="93"/>
      <c r="F70" s="93"/>
    </row>
    <row r="71" spans="2:6" ht="15.75">
      <c r="B71" s="93" t="s">
        <v>89</v>
      </c>
      <c r="F71" s="93" t="s">
        <v>92</v>
      </c>
    </row>
    <row r="72" spans="2:6" ht="15.75">
      <c r="B72" s="93" t="s">
        <v>94</v>
      </c>
      <c r="F72" s="93" t="s">
        <v>93</v>
      </c>
    </row>
    <row r="73" spans="2:6" ht="15.75">
      <c r="B73" s="93"/>
      <c r="F73" s="93"/>
    </row>
    <row r="74" spans="2:6" ht="15.75">
      <c r="B74" s="93"/>
      <c r="F74" s="93"/>
    </row>
    <row r="75" spans="2:6" ht="15.75">
      <c r="B75" s="93"/>
      <c r="F75" s="93"/>
    </row>
    <row r="76" ht="15.75">
      <c r="B76" s="93"/>
    </row>
  </sheetData>
  <sheetProtection/>
  <mergeCells count="9">
    <mergeCell ref="A55:H55"/>
    <mergeCell ref="A26:H26"/>
    <mergeCell ref="F6:I6"/>
    <mergeCell ref="G8:I8"/>
    <mergeCell ref="A9:I9"/>
    <mergeCell ref="F3:I3"/>
    <mergeCell ref="F5:G5"/>
    <mergeCell ref="H5:I5"/>
    <mergeCell ref="A54:H5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X.POΪΔHΣ</dc:creator>
  <cp:keywords/>
  <dc:description/>
  <cp:lastModifiedBy>admin</cp:lastModifiedBy>
  <cp:lastPrinted>2017-03-10T11:34:11Z</cp:lastPrinted>
  <dcterms:created xsi:type="dcterms:W3CDTF">1956-09-01T00:15:43Z</dcterms:created>
  <dcterms:modified xsi:type="dcterms:W3CDTF">2017-04-18T09:44:10Z</dcterms:modified>
  <cp:category/>
  <cp:version/>
  <cp:contentType/>
  <cp:contentStatus/>
</cp:coreProperties>
</file>