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15" windowHeight="5985" activeTab="0"/>
  </bookViews>
  <sheets>
    <sheet name="ΕΞΩΦΥΛΛΟ" sheetId="1" r:id="rId1"/>
    <sheet name="ΠΡΟΥΠΟΛΟΓΙΣΜΟΣ " sheetId="2" r:id="rId2"/>
  </sheets>
  <externalReferences>
    <externalReference r:id="rId5"/>
    <externalReference r:id="rId6"/>
  </externalReferences>
  <definedNames>
    <definedName name="_xlnm._FilterDatabase" localSheetId="1" hidden="1">'ΠΡΟΥΠΟΛΟΓΙΣΜΟΣ '!$A$11:$X$43</definedName>
    <definedName name="_xlnm.Print_Area" localSheetId="0">'ΕΞΩΦΥΛΛΟ'!$A$1:$I$64</definedName>
    <definedName name="_xlnm.Print_Area" localSheetId="1">'ΠΡΟΥΠΟΛΟΓΙΣΜΟΣ '!$A$1:$X$37</definedName>
    <definedName name="_xlnm.Print_Titles" localSheetId="1">'ΠΡΟΥΠΟΛΟΓΙΣΜΟΣ '!$9:$10</definedName>
  </definedNames>
  <calcPr fullCalcOnLoad="1"/>
</workbook>
</file>

<file path=xl/sharedStrings.xml><?xml version="1.0" encoding="utf-8"?>
<sst xmlns="http://schemas.openxmlformats.org/spreadsheetml/2006/main" count="127" uniqueCount="108">
  <si>
    <t>σύνολο 1</t>
  </si>
  <si>
    <t>Απρόβλεπτα 15 %</t>
  </si>
  <si>
    <t>ΕΛΛΗΝΙΚΗ ΔΗΜΟΚΡΑΤΙΑ</t>
  </si>
  <si>
    <t>ΓΕ και ΟΕ 18 %</t>
  </si>
  <si>
    <t>ΘΕΩΡΗΘΗΚΕ</t>
  </si>
  <si>
    <t>ΕΡΓΟ</t>
  </si>
  <si>
    <t>ΠΡΟΫΠΟΛΟΓΙΣΜΟΣ</t>
  </si>
  <si>
    <t>ΠΕΡΙΕΧΟΜΕΝΑ</t>
  </si>
  <si>
    <t>ΑΡΙΘΜΟΣ ΜΕΛΕΤΗΣ</t>
  </si>
  <si>
    <t>ΥΠΑΡΧΟΥΣΑ ΠΙΣΤΩΣΗ</t>
  </si>
  <si>
    <t>Τεχνική έκθεση</t>
  </si>
  <si>
    <t>Προυπολογισμός μελέτης</t>
  </si>
  <si>
    <t>Τιμολόγιο μελέτης</t>
  </si>
  <si>
    <t>ΔΗΜΟΤΙΚΗ ΕΝΟΤΗΤΑ</t>
  </si>
  <si>
    <t>ΔΙΕΥΘΥΝΣΗ ΤΕΧΝΙΚΩΝ ΥΠΗΡΕΣΙΩΝ</t>
  </si>
  <si>
    <t>ΔΗΜΟΣ  ΓΡΕΒΕΝΩΝ</t>
  </si>
  <si>
    <t xml:space="preserve">Δ/ΝΣΗ ΤΕΧΝΙΚΩΝ ΥΠΗΡΕΣΙΩΝ </t>
  </si>
  <si>
    <t>ΕΡΓΟ :</t>
  </si>
  <si>
    <t>Μο-νάδα</t>
  </si>
  <si>
    <t>Ο ΣΥΝΤΑΚΤΗΣ</t>
  </si>
  <si>
    <t>ΠΕΡΙΦΕΡΕΙΑ ΔΥΤΙΚΗΣ ΜΑΚΕΔΟΝΙΑΣ</t>
  </si>
  <si>
    <t>Αριθμ. μελέτ</t>
  </si>
  <si>
    <t>ΓΡΕΒΕΝΑ</t>
  </si>
  <si>
    <t>ΠΟΛΙΤΙΚΟΣ ΜΗΧΑΝΙΚΟΣ ΤΕ</t>
  </si>
  <si>
    <t>ΠΡΟΫΠΟΛΟΓΙΣΜΟΣ ΜΕΛΕΤΗΣ</t>
  </si>
  <si>
    <t>α/α</t>
  </si>
  <si>
    <t>σύνολο 4</t>
  </si>
  <si>
    <t>α/α      Τιμολογ.</t>
  </si>
  <si>
    <t>Είδος εργασίας</t>
  </si>
  <si>
    <t xml:space="preserve">Άρθρο </t>
  </si>
  <si>
    <t xml:space="preserve">Ποσότητα </t>
  </si>
  <si>
    <t xml:space="preserve">Τιμή </t>
  </si>
  <si>
    <t>Δαπάνη</t>
  </si>
  <si>
    <t>Τιμή  Μονάδας</t>
  </si>
  <si>
    <t>Αναθεώρησης</t>
  </si>
  <si>
    <t>Μονάδ.</t>
  </si>
  <si>
    <t>Μερική</t>
  </si>
  <si>
    <t>Ολική</t>
  </si>
  <si>
    <t xml:space="preserve"> </t>
  </si>
  <si>
    <t xml:space="preserve">Ο Συντάκτης </t>
  </si>
  <si>
    <t>ΝΟΜΟΣ ΓΡΕΒΕΝΩΝ</t>
  </si>
  <si>
    <t>ΔΗΜΟΣ ΓΡΕΒΕΝΩΝ</t>
  </si>
  <si>
    <t>ΦΑΥ ΣΑΥ</t>
  </si>
  <si>
    <t>σελιδα 1</t>
  </si>
  <si>
    <t>ΚΑΡΑΓΙΑΝΝΗΣ Γ. ΝΙΚΟΛΑΟΣ</t>
  </si>
  <si>
    <t xml:space="preserve">Αναθεώρηση </t>
  </si>
  <si>
    <t>ΓΡΕΒΕΝΩΝ</t>
  </si>
  <si>
    <t>σύνολο 3</t>
  </si>
  <si>
    <t>ΝΓΚ</t>
  </si>
  <si>
    <r>
      <t>m</t>
    </r>
    <r>
      <rPr>
        <vertAlign val="superscript"/>
        <sz val="8"/>
        <rFont val="Tahoma"/>
        <family val="2"/>
      </rPr>
      <t>2</t>
    </r>
  </si>
  <si>
    <t>Δ-3</t>
  </si>
  <si>
    <t>Ασφαλτική προεπάλειψη</t>
  </si>
  <si>
    <t>ΟΔΟ-4110</t>
  </si>
  <si>
    <t>Δ-8.1</t>
  </si>
  <si>
    <t>Συγγραφή Υποχρεώσεων</t>
  </si>
  <si>
    <t>m</t>
  </si>
  <si>
    <t>ΣΥΝΟΛΟ Α ΟΜΑΔΑΣ</t>
  </si>
  <si>
    <t>Γ-2</t>
  </si>
  <si>
    <t>Βάση οδοστρωσίας</t>
  </si>
  <si>
    <t>ΟΔΟ-3211.Β</t>
  </si>
  <si>
    <t>Γ-2.2</t>
  </si>
  <si>
    <t>Φ.Π.Α. 24 %</t>
  </si>
  <si>
    <t>Κ.Α. ………………</t>
  </si>
  <si>
    <t xml:space="preserve">Ασφαλτική στρώση κυκλοφορίας συμπυκνωμένου πάχους 0,05 m με χρήση κοινής ασφάλτου </t>
  </si>
  <si>
    <t>m3</t>
  </si>
  <si>
    <t>kg</t>
  </si>
  <si>
    <t>ΔΙΚΤΥΟΥ ΔΗΜΟΥ ΓΡΕΒΕΝΩΝ ΑΠΌ ΖΗΜΙΕΣ</t>
  </si>
  <si>
    <t>Β-1</t>
  </si>
  <si>
    <t>Εκσκαφή θεμελίων τεχνικών έργων και τάφρων πλάτους έως 3,00 m</t>
  </si>
  <si>
    <t>ΟΔΟ-2151</t>
  </si>
  <si>
    <t>ΚΑΘΑΙΡΕΣΕΙΣ</t>
  </si>
  <si>
    <t>ΟΙΚ-2227</t>
  </si>
  <si>
    <t>ΟΔΟ-2532</t>
  </si>
  <si>
    <t>Β-29.3.2</t>
  </si>
  <si>
    <t>Κατασκευή τοίχων, πεζοδρομίων γεφυρών, επένδυσης πασσαλοστοιχιών κ.λ.π. από σκυρόδεμα C16/20</t>
  </si>
  <si>
    <t>Β-30.2</t>
  </si>
  <si>
    <t>Χάλυβας οπλισμού σκυροδέματος B500C εκτός υπογείων έργων</t>
  </si>
  <si>
    <t>ΟΔΟ-2612</t>
  </si>
  <si>
    <t>Β-30.3</t>
  </si>
  <si>
    <t>Χαλύβδινο δομικό πλέγμα B500C εκτός υπογείων έργων</t>
  </si>
  <si>
    <t>ΥΔΡ-7018</t>
  </si>
  <si>
    <t>Ε-4</t>
  </si>
  <si>
    <t>Κιγκλιδώματα</t>
  </si>
  <si>
    <t>Ε-4.1</t>
  </si>
  <si>
    <t>Σιδηροσωλήνες κιγκλιδωμάτων</t>
  </si>
  <si>
    <t>ΟΔΟ-2653</t>
  </si>
  <si>
    <t>Ε-4.2</t>
  </si>
  <si>
    <t>Σιδηρά κιγκλιδώματα</t>
  </si>
  <si>
    <t>ΟΔΟ-2652</t>
  </si>
  <si>
    <t>Βάση πάχους 0,10 m (Π.Τ.Π. Ο-155)</t>
  </si>
  <si>
    <t>Α-12</t>
  </si>
  <si>
    <t>Καθαίρεση οπλισμένων σκυροδεμάτων</t>
  </si>
  <si>
    <r>
      <t>m</t>
    </r>
    <r>
      <rPr>
        <vertAlign val="superscript"/>
        <sz val="8"/>
        <rFont val="Tahoma"/>
        <family val="2"/>
      </rPr>
      <t>3</t>
    </r>
  </si>
  <si>
    <t>ΟΔΟ-4521Β</t>
  </si>
  <si>
    <t xml:space="preserve">ΟΜΑΔΑ A:   ΟΔΟΠΟΙΙΑ </t>
  </si>
  <si>
    <t>Γ-1.2</t>
  </si>
  <si>
    <t>Υπόβαση οδοστρωσίας συμπυκωμένου πάχους 0,10 m</t>
  </si>
  <si>
    <t>ΟΔΟ-3111.Β</t>
  </si>
  <si>
    <t>m2</t>
  </si>
  <si>
    <t>Γ-1</t>
  </si>
  <si>
    <t>Υπόβαση οδοστρωσίας</t>
  </si>
  <si>
    <t>Β-29.3.1</t>
  </si>
  <si>
    <t>Κατασκευή ρείθρων, τραπεζοειδών τάφρων, στρώσεων προστασίας στεγάνωσης γεφυρών κλπ με σκυρόδεμα C16/20</t>
  </si>
  <si>
    <t>30/2017</t>
  </si>
  <si>
    <t>ΣΑΕΠ 055</t>
  </si>
  <si>
    <t>ΜΗΧΑΝΟΛΟΓΟΣ ΜΗΧ/ΚΟΣ</t>
  </si>
  <si>
    <t xml:space="preserve"> ΣΥΝΤΗΡΗΣΗ ΟΔΙΚΟΥ</t>
  </si>
  <si>
    <t xml:space="preserve">ΠΟΥ ΠΡΟΚΛΗΘΗΚΑΝ ΑΠΌ ΘΕΟΜΗΝΙΕΣ 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</si>
</sst>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#,##0.00\ [$€-1]"/>
    <numFmt numFmtId="169" formatCode="[$€-2]\ #,##0.00"/>
    <numFmt numFmtId="170" formatCode="#,##0.00\ _Δ_ρ_χ"/>
    <numFmt numFmtId="171" formatCode="#,##0.00\ &quot;€&quot;"/>
    <numFmt numFmtId="172" formatCode="#\ ?/2"/>
    <numFmt numFmtId="173" formatCode="#0/00"/>
    <numFmt numFmtId="174" formatCode="\+0"/>
    <numFmt numFmtId="175" formatCode="0\+"/>
    <numFmt numFmtId="176" formatCode="#,##0\ \+"/>
    <numFmt numFmtId="177" formatCode="#,##0.00\+"/>
    <numFmt numFmtId="178" formatCode="#,##0.00\ "/>
    <numFmt numFmtId="179" formatCode="#,##0\ &quot;Δρχ&quot;;\-#,##0\ &quot;Δρχ&quot;"/>
    <numFmt numFmtId="180" formatCode="#,##0\ &quot;Δρχ&quot;;[Red]\-#,##0\ &quot;Δρχ&quot;"/>
    <numFmt numFmtId="181" formatCode="#,##0.00\ &quot;Δρχ&quot;;\-#,##0.00\ &quot;Δρχ&quot;"/>
    <numFmt numFmtId="182" formatCode="#,##0.00\ &quot;Δρχ&quot;;[Red]\-#,##0.00\ &quot;Δρχ&quot;"/>
    <numFmt numFmtId="183" formatCode="&quot;Δρχ&quot;#,##0;&quot;Δρχ&quot;\-#,##0"/>
    <numFmt numFmtId="184" formatCode="&quot;Δρχ&quot;#,##0;[Red]&quot;Δρχ&quot;\-#,##0"/>
    <numFmt numFmtId="185" formatCode="&quot;Δρχ&quot;#,##0.00;&quot;Δρχ&quot;\-#,##0.00"/>
    <numFmt numFmtId="186" formatCode="&quot;Δρχ&quot;#,##0.00;[Red]&quot;Δρχ&quot;\-#,##0.00"/>
    <numFmt numFmtId="187" formatCode="_ &quot;Δρχ&quot;* #,##0_ ;_ &quot;Δρχ&quot;* \-#,##0_ ;_ &quot;Δρχ&quot;* &quot;-&quot;_ ;_ @_ "/>
    <numFmt numFmtId="188" formatCode="_ * #,##0_ ;_ * \-#,##0_ ;_ * &quot;-&quot;_ ;_ @_ "/>
    <numFmt numFmtId="189" formatCode="_ &quot;Δρχ&quot;* #,##0.00_ ;_ &quot;Δρχ&quot;* \-#,##0.00_ ;_ &quot;Δρχ&quot;* &quot;-&quot;??_ ;_ @_ "/>
    <numFmt numFmtId="190" formatCode="_ * #,##0.00_ ;_ * \-#,##0.00_ ;_ * &quot;-&quot;??_ ;_ @_ "/>
    <numFmt numFmtId="191" formatCode="#,##0.0000"/>
    <numFmt numFmtId="192" formatCode="0.0\+"/>
    <numFmt numFmtId="193" formatCode="0.00\+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"/>
    <numFmt numFmtId="198" formatCode="#,##0.00000"/>
    <numFmt numFmtId="199" formatCode="#,##0.0"/>
    <numFmt numFmtId="200" formatCode="[$-408]dddd\,\ d\ mmmm\ yyyy"/>
    <numFmt numFmtId="201" formatCode="#,##0.00&quot;*&quot;"/>
    <numFmt numFmtId="202" formatCode="#,##0\ "/>
  </numFmts>
  <fonts count="32">
    <font>
      <sz val="10"/>
      <name val="Arial Greek"/>
      <family val="0"/>
    </font>
    <font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Helv"/>
      <family val="0"/>
    </font>
    <font>
      <sz val="11"/>
      <name val="Arial Greek"/>
      <family val="0"/>
    </font>
    <font>
      <u val="single"/>
      <sz val="10"/>
      <name val="Tahoma"/>
      <family val="2"/>
    </font>
    <font>
      <u val="single"/>
      <sz val="11"/>
      <name val="Tahoma"/>
      <family val="2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1"/>
      <color indexed="9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8"/>
      <color indexed="12"/>
      <name val="Tahoma"/>
      <family val="2"/>
    </font>
    <font>
      <sz val="10"/>
      <color indexed="9"/>
      <name val="Tahoma"/>
      <family val="2"/>
    </font>
    <font>
      <sz val="10"/>
      <color indexed="9"/>
      <name val="Arial Greek"/>
      <family val="0"/>
    </font>
    <font>
      <b/>
      <sz val="10"/>
      <name val="Arial Greek"/>
      <family val="0"/>
    </font>
    <font>
      <sz val="11"/>
      <color indexed="12"/>
      <name val="Arial Greek"/>
      <family val="0"/>
    </font>
    <font>
      <sz val="8"/>
      <color indexed="22"/>
      <name val="Tahoma"/>
      <family val="2"/>
    </font>
    <font>
      <sz val="8"/>
      <color indexed="8"/>
      <name val="Tahoma"/>
      <family val="2"/>
    </font>
    <font>
      <vertAlign val="superscript"/>
      <sz val="8"/>
      <name val="Tahoma"/>
      <family val="2"/>
    </font>
    <font>
      <u val="single"/>
      <sz val="11"/>
      <color indexed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2" borderId="9" xfId="15" applyNumberFormat="1" applyFont="1" applyFill="1" applyBorder="1" applyAlignment="1">
      <alignment horizontal="center" vertical="center"/>
      <protection/>
    </xf>
    <xf numFmtId="0" fontId="3" fillId="2" borderId="10" xfId="15" applyNumberFormat="1" applyFont="1" applyFill="1" applyBorder="1" applyAlignment="1">
      <alignment horizontal="center" vertical="center"/>
      <protection/>
    </xf>
    <xf numFmtId="4" fontId="3" fillId="2" borderId="10" xfId="15" applyNumberFormat="1" applyFont="1" applyFill="1" applyBorder="1" applyAlignment="1">
      <alignment horizontal="center" vertical="center"/>
      <protection/>
    </xf>
    <xf numFmtId="4" fontId="3" fillId="2" borderId="11" xfId="15" applyNumberFormat="1" applyFont="1" applyFill="1" applyBorder="1" applyAlignment="1">
      <alignment horizontal="center" vertical="center"/>
      <protection/>
    </xf>
    <xf numFmtId="0" fontId="24" fillId="3" borderId="3" xfId="0" applyFont="1" applyFill="1" applyBorder="1" applyAlignment="1">
      <alignment horizontal="left"/>
    </xf>
    <xf numFmtId="0" fontId="24" fillId="3" borderId="0" xfId="0" applyFont="1" applyFill="1" applyAlignment="1">
      <alignment/>
    </xf>
    <xf numFmtId="0" fontId="24" fillId="3" borderId="0" xfId="0" applyFont="1" applyFill="1" applyBorder="1" applyAlignment="1">
      <alignment/>
    </xf>
    <xf numFmtId="0" fontId="24" fillId="3" borderId="6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25" fillId="3" borderId="0" xfId="0" applyFont="1" applyFill="1" applyAlignment="1">
      <alignment/>
    </xf>
    <xf numFmtId="0" fontId="26" fillId="0" borderId="0" xfId="0" applyFont="1" applyAlignment="1">
      <alignment/>
    </xf>
    <xf numFmtId="0" fontId="3" fillId="2" borderId="9" xfId="15" applyNumberFormat="1" applyFont="1" applyFill="1" applyBorder="1" applyAlignment="1">
      <alignment horizontal="center" vertical="center" wrapText="1"/>
      <protection/>
    </xf>
    <xf numFmtId="0" fontId="3" fillId="2" borderId="10" xfId="15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7" fillId="3" borderId="0" xfId="0" applyFont="1" applyFill="1" applyBorder="1" applyAlignment="1">
      <alignment/>
    </xf>
    <xf numFmtId="0" fontId="15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4" fontId="3" fillId="0" borderId="12" xfId="15" applyNumberFormat="1" applyFont="1" applyFill="1" applyBorder="1" applyAlignment="1">
      <alignment horizontal="center" vertical="center"/>
      <protection/>
    </xf>
    <xf numFmtId="0" fontId="18" fillId="0" borderId="1" xfId="0" applyFont="1" applyBorder="1" applyAlignment="1">
      <alignment horizontal="right"/>
    </xf>
    <xf numFmtId="0" fontId="18" fillId="0" borderId="5" xfId="0" applyFont="1" applyFill="1" applyBorder="1" applyAlignment="1">
      <alignment horizontal="center"/>
    </xf>
    <xf numFmtId="0" fontId="3" fillId="0" borderId="12" xfId="15" applyNumberFormat="1" applyFont="1" applyFill="1" applyBorder="1" applyAlignment="1">
      <alignment horizontal="center" vertical="center" wrapText="1"/>
      <protection/>
    </xf>
    <xf numFmtId="0" fontId="3" fillId="0" borderId="12" xfId="16" applyNumberFormat="1" applyFont="1" applyFill="1" applyBorder="1" applyAlignment="1">
      <alignment horizontal="center" vertical="center" wrapText="1"/>
      <protection/>
    </xf>
    <xf numFmtId="4" fontId="3" fillId="0" borderId="12" xfId="15" applyNumberFormat="1" applyFont="1" applyFill="1" applyBorder="1" applyAlignment="1">
      <alignment horizontal="center" vertical="center" wrapText="1"/>
      <protection/>
    </xf>
    <xf numFmtId="0" fontId="3" fillId="0" borderId="0" xfId="15" applyNumberFormat="1" applyFont="1" applyFill="1" applyBorder="1" applyAlignment="1">
      <alignment horizontal="center" vertical="center" wrapText="1"/>
      <protection/>
    </xf>
    <xf numFmtId="0" fontId="3" fillId="0" borderId="0" xfId="16" applyNumberFormat="1" applyFont="1" applyFill="1" applyBorder="1" applyAlignment="1">
      <alignment horizontal="center" vertical="center" wrapText="1"/>
      <protection/>
    </xf>
    <xf numFmtId="0" fontId="3" fillId="0" borderId="0" xfId="15" applyNumberFormat="1" applyFont="1" applyFill="1" applyBorder="1" applyAlignment="1">
      <alignment horizontal="center" vertical="center"/>
      <protection/>
    </xf>
    <xf numFmtId="4" fontId="3" fillId="0" borderId="0" xfId="15" applyNumberFormat="1" applyFont="1" applyFill="1" applyBorder="1" applyAlignment="1">
      <alignment horizontal="center" vertical="center"/>
      <protection/>
    </xf>
    <xf numFmtId="4" fontId="3" fillId="0" borderId="0" xfId="15" applyNumberFormat="1" applyFont="1" applyFill="1" applyBorder="1" applyAlignment="1">
      <alignment horizontal="center" vertical="center" wrapText="1"/>
      <protection/>
    </xf>
    <xf numFmtId="1" fontId="3" fillId="0" borderId="0" xfId="15" applyNumberFormat="1" applyFont="1" applyFill="1" applyBorder="1" applyAlignment="1">
      <alignment horizontal="center" vertical="center" wrapText="1"/>
      <protection/>
    </xf>
    <xf numFmtId="0" fontId="3" fillId="0" borderId="13" xfId="15" applyNumberFormat="1" applyFont="1" applyFill="1" applyBorder="1" applyAlignment="1">
      <alignment horizontal="center" vertical="center" wrapText="1"/>
      <protection/>
    </xf>
    <xf numFmtId="0" fontId="3" fillId="0" borderId="14" xfId="15" applyNumberFormat="1" applyFont="1" applyFill="1" applyBorder="1" applyAlignment="1">
      <alignment horizontal="center" vertical="center" wrapText="1"/>
      <protection/>
    </xf>
    <xf numFmtId="0" fontId="3" fillId="0" borderId="10" xfId="15" applyNumberFormat="1" applyFont="1" applyFill="1" applyBorder="1" applyAlignment="1">
      <alignment horizontal="center" vertical="center" wrapText="1"/>
      <protection/>
    </xf>
    <xf numFmtId="0" fontId="3" fillId="0" borderId="10" xfId="16" applyNumberFormat="1" applyFont="1" applyFill="1" applyBorder="1" applyAlignment="1">
      <alignment horizontal="center" vertical="center" wrapText="1"/>
      <protection/>
    </xf>
    <xf numFmtId="4" fontId="3" fillId="0" borderId="10" xfId="15" applyNumberFormat="1" applyFont="1" applyFill="1" applyBorder="1" applyAlignment="1">
      <alignment horizontal="center" vertical="center" wrapText="1"/>
      <protection/>
    </xf>
    <xf numFmtId="4" fontId="3" fillId="0" borderId="15" xfId="15" applyNumberFormat="1" applyFont="1" applyFill="1" applyBorder="1" applyAlignment="1">
      <alignment horizontal="center" vertical="center"/>
      <protection/>
    </xf>
    <xf numFmtId="3" fontId="3" fillId="2" borderId="9" xfId="15" applyNumberFormat="1" applyFont="1" applyFill="1" applyBorder="1" applyAlignment="1">
      <alignment horizontal="center" vertical="center"/>
      <protection/>
    </xf>
    <xf numFmtId="3" fontId="21" fillId="2" borderId="9" xfId="15" applyNumberFormat="1" applyFont="1" applyFill="1" applyBorder="1" applyAlignment="1">
      <alignment horizontal="center" vertical="center"/>
      <protection/>
    </xf>
    <xf numFmtId="4" fontId="3" fillId="2" borderId="9" xfId="15" applyNumberFormat="1" applyFont="1" applyFill="1" applyBorder="1" applyAlignment="1">
      <alignment horizontal="center" vertical="center"/>
      <protection/>
    </xf>
    <xf numFmtId="4" fontId="21" fillId="2" borderId="9" xfId="15" applyNumberFormat="1" applyFont="1" applyFill="1" applyBorder="1" applyAlignment="1">
      <alignment horizontal="center" vertical="center"/>
      <protection/>
    </xf>
    <xf numFmtId="3" fontId="3" fillId="2" borderId="10" xfId="15" applyNumberFormat="1" applyFont="1" applyFill="1" applyBorder="1" applyAlignment="1">
      <alignment horizontal="center" vertical="center"/>
      <protection/>
    </xf>
    <xf numFmtId="3" fontId="21" fillId="2" borderId="10" xfId="15" applyNumberFormat="1" applyFont="1" applyFill="1" applyBorder="1" applyAlignment="1">
      <alignment horizontal="center" vertical="center"/>
      <protection/>
    </xf>
    <xf numFmtId="4" fontId="21" fillId="2" borderId="10" xfId="15" applyNumberFormat="1" applyFont="1" applyFill="1" applyBorder="1" applyAlignment="1">
      <alignment horizontal="center" vertical="center"/>
      <protection/>
    </xf>
    <xf numFmtId="0" fontId="18" fillId="3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6" xfId="15" applyNumberFormat="1" applyFont="1" applyFill="1" applyBorder="1" applyAlignment="1">
      <alignment horizontal="center" vertical="center"/>
      <protection/>
    </xf>
    <xf numFmtId="0" fontId="27" fillId="4" borderId="5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17" xfId="15" applyNumberFormat="1" applyFont="1" applyFill="1" applyBorder="1" applyAlignment="1">
      <alignment horizontal="center" vertical="center" wrapText="1"/>
      <protection/>
    </xf>
    <xf numFmtId="0" fontId="3" fillId="0" borderId="9" xfId="15" applyNumberFormat="1" applyFont="1" applyFill="1" applyBorder="1" applyAlignment="1">
      <alignment horizontal="center" vertical="center" wrapText="1"/>
      <protection/>
    </xf>
    <xf numFmtId="0" fontId="3" fillId="0" borderId="9" xfId="16" applyNumberFormat="1" applyFont="1" applyFill="1" applyBorder="1" applyAlignment="1">
      <alignment horizontal="center" vertical="center" wrapText="1"/>
      <protection/>
    </xf>
    <xf numFmtId="4" fontId="3" fillId="0" borderId="9" xfId="15" applyNumberFormat="1" applyFont="1" applyFill="1" applyBorder="1" applyAlignment="1">
      <alignment horizontal="center" vertical="center" wrapText="1"/>
      <protection/>
    </xf>
    <xf numFmtId="4" fontId="3" fillId="0" borderId="9" xfId="15" applyNumberFormat="1" applyFont="1" applyFill="1" applyBorder="1" applyAlignment="1">
      <alignment horizontal="center" vertical="center"/>
      <protection/>
    </xf>
    <xf numFmtId="4" fontId="3" fillId="0" borderId="18" xfId="15" applyNumberFormat="1" applyFont="1" applyFill="1" applyBorder="1" applyAlignment="1">
      <alignment horizontal="center" vertical="center"/>
      <protection/>
    </xf>
    <xf numFmtId="4" fontId="3" fillId="0" borderId="10" xfId="15" applyNumberFormat="1" applyFont="1" applyFill="1" applyBorder="1" applyAlignment="1">
      <alignment horizontal="center" vertical="center"/>
      <protection/>
    </xf>
    <xf numFmtId="4" fontId="3" fillId="0" borderId="11" xfId="15" applyNumberFormat="1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/>
    </xf>
    <xf numFmtId="0" fontId="3" fillId="0" borderId="9" xfId="15" applyNumberFormat="1" applyFont="1" applyFill="1" applyBorder="1" applyAlignment="1">
      <alignment horizontal="center" vertical="center"/>
      <protection/>
    </xf>
    <xf numFmtId="0" fontId="3" fillId="0" borderId="9" xfId="15" applyNumberFormat="1" applyFont="1" applyFill="1" applyBorder="1" applyAlignment="1">
      <alignment horizontal="left" vertical="center" wrapText="1"/>
      <protection/>
    </xf>
    <xf numFmtId="0" fontId="3" fillId="0" borderId="12" xfId="15" applyNumberFormat="1" applyFont="1" applyFill="1" applyBorder="1" applyAlignment="1">
      <alignment horizontal="center" vertical="center"/>
      <protection/>
    </xf>
    <xf numFmtId="0" fontId="29" fillId="0" borderId="12" xfId="15" applyNumberFormat="1" applyFont="1" applyFill="1" applyBorder="1" applyAlignment="1">
      <alignment horizontal="left" vertical="center" wrapText="1"/>
      <protection/>
    </xf>
    <xf numFmtId="4" fontId="3" fillId="0" borderId="12" xfId="15" applyNumberFormat="1" applyFont="1" applyFill="1" applyBorder="1" applyAlignment="1">
      <alignment horizontal="center" vertical="center"/>
      <protection/>
    </xf>
    <xf numFmtId="0" fontId="3" fillId="0" borderId="12" xfId="15" applyNumberFormat="1" applyFont="1" applyFill="1" applyBorder="1" applyAlignment="1">
      <alignment horizontal="center" vertical="center" wrapText="1"/>
      <protection/>
    </xf>
    <xf numFmtId="4" fontId="3" fillId="0" borderId="19" xfId="15" applyNumberFormat="1" applyFont="1" applyFill="1" applyBorder="1" applyAlignment="1">
      <alignment horizontal="center" vertical="center"/>
      <protection/>
    </xf>
    <xf numFmtId="4" fontId="3" fillId="0" borderId="20" xfId="15" applyNumberFormat="1" applyFont="1" applyFill="1" applyBorder="1" applyAlignment="1">
      <alignment horizontal="center" vertical="center"/>
      <protection/>
    </xf>
    <xf numFmtId="0" fontId="3" fillId="0" borderId="21" xfId="17" applyFont="1" applyBorder="1" applyAlignment="1">
      <alignment horizontal="center" vertical="center"/>
      <protection/>
    </xf>
    <xf numFmtId="0" fontId="23" fillId="0" borderId="21" xfId="17" applyFont="1" applyBorder="1" applyAlignment="1">
      <alignment horizontal="center" vertical="center"/>
      <protection/>
    </xf>
    <xf numFmtId="0" fontId="3" fillId="0" borderId="21" xfId="15" applyNumberFormat="1" applyFont="1" applyBorder="1" applyAlignment="1">
      <alignment horizontal="center" vertical="center"/>
      <protection/>
    </xf>
    <xf numFmtId="0" fontId="3" fillId="0" borderId="21" xfId="15" applyNumberFormat="1" applyFont="1" applyBorder="1" applyAlignment="1">
      <alignment horizontal="center" vertical="center" wrapText="1"/>
      <protection/>
    </xf>
    <xf numFmtId="3" fontId="3" fillId="0" borderId="21" xfId="15" applyNumberFormat="1" applyFont="1" applyBorder="1" applyAlignment="1">
      <alignment horizontal="center" vertical="center"/>
      <protection/>
    </xf>
    <xf numFmtId="3" fontId="21" fillId="0" borderId="21" xfId="15" applyNumberFormat="1" applyFont="1" applyBorder="1" applyAlignment="1">
      <alignment horizontal="center" vertical="center"/>
      <protection/>
    </xf>
    <xf numFmtId="4" fontId="3" fillId="0" borderId="21" xfId="15" applyNumberFormat="1" applyFont="1" applyBorder="1" applyAlignment="1">
      <alignment horizontal="center" vertical="center"/>
      <protection/>
    </xf>
    <xf numFmtId="4" fontId="3" fillId="0" borderId="0" xfId="15" applyNumberFormat="1" applyFont="1" applyBorder="1" applyAlignment="1">
      <alignment horizontal="center" vertical="center"/>
      <protection/>
    </xf>
    <xf numFmtId="0" fontId="3" fillId="0" borderId="0" xfId="15" applyNumberFormat="1" applyFont="1" applyBorder="1" applyAlignment="1">
      <alignment horizontal="center" vertical="center"/>
      <protection/>
    </xf>
    <xf numFmtId="3" fontId="3" fillId="3" borderId="21" xfId="15" applyNumberFormat="1" applyFont="1" applyFill="1" applyBorder="1" applyAlignment="1">
      <alignment horizontal="center" vertical="center"/>
      <protection/>
    </xf>
    <xf numFmtId="0" fontId="3" fillId="0" borderId="21" xfId="15" applyFont="1" applyBorder="1" applyAlignment="1">
      <alignment horizontal="center" vertical="center"/>
      <protection/>
    </xf>
    <xf numFmtId="0" fontId="3" fillId="3" borderId="21" xfId="15" applyFont="1" applyFill="1" applyBorder="1" applyAlignment="1">
      <alignment horizontal="center" vertical="center"/>
      <protection/>
    </xf>
    <xf numFmtId="4" fontId="3" fillId="0" borderId="22" xfId="15" applyNumberFormat="1" applyFont="1" applyBorder="1" applyAlignment="1">
      <alignment horizontal="center" vertical="center"/>
      <protection/>
    </xf>
    <xf numFmtId="0" fontId="3" fillId="0" borderId="23" xfId="15" applyNumberFormat="1" applyFont="1" applyBorder="1" applyAlignment="1">
      <alignment horizontal="center" vertical="center"/>
      <protection/>
    </xf>
    <xf numFmtId="0" fontId="3" fillId="0" borderId="23" xfId="15" applyNumberFormat="1" applyFont="1" applyFill="1" applyBorder="1" applyAlignment="1">
      <alignment horizontal="center" vertical="center" wrapText="1"/>
      <protection/>
    </xf>
    <xf numFmtId="0" fontId="3" fillId="0" borderId="23" xfId="15" applyNumberFormat="1" applyFont="1" applyFill="1" applyBorder="1" applyAlignment="1">
      <alignment horizontal="center" vertical="center"/>
      <protection/>
    </xf>
    <xf numFmtId="3" fontId="3" fillId="3" borderId="24" xfId="15" applyNumberFormat="1" applyFont="1" applyFill="1" applyBorder="1" applyAlignment="1">
      <alignment horizontal="center" vertical="center"/>
      <protection/>
    </xf>
    <xf numFmtId="3" fontId="3" fillId="0" borderId="24" xfId="15" applyNumberFormat="1" applyFont="1" applyFill="1" applyBorder="1" applyAlignment="1">
      <alignment horizontal="center" vertical="center"/>
      <protection/>
    </xf>
    <xf numFmtId="3" fontId="21" fillId="0" borderId="24" xfId="15" applyNumberFormat="1" applyFont="1" applyFill="1" applyBorder="1" applyAlignment="1">
      <alignment horizontal="center" vertical="center"/>
      <protection/>
    </xf>
    <xf numFmtId="0" fontId="3" fillId="0" borderId="24" xfId="15" applyNumberFormat="1" applyFont="1" applyFill="1" applyBorder="1" applyAlignment="1">
      <alignment horizontal="center" vertical="center"/>
      <protection/>
    </xf>
    <xf numFmtId="4" fontId="3" fillId="0" borderId="24" xfId="15" applyNumberFormat="1" applyFont="1" applyFill="1" applyBorder="1" applyAlignment="1">
      <alignment horizontal="center" vertical="center"/>
      <protection/>
    </xf>
    <xf numFmtId="4" fontId="3" fillId="0" borderId="23" xfId="15" applyNumberFormat="1" applyFont="1" applyBorder="1" applyAlignment="1">
      <alignment horizontal="center" vertical="center"/>
      <protection/>
    </xf>
    <xf numFmtId="0" fontId="3" fillId="0" borderId="25" xfId="15" applyNumberFormat="1" applyFont="1" applyFill="1" applyBorder="1" applyAlignment="1">
      <alignment horizontal="center" vertical="center"/>
      <protection/>
    </xf>
    <xf numFmtId="0" fontId="3" fillId="0" borderId="25" xfId="15" applyNumberFormat="1" applyFont="1" applyFill="1" applyBorder="1" applyAlignment="1">
      <alignment horizontal="center" vertical="center" wrapText="1"/>
      <protection/>
    </xf>
    <xf numFmtId="3" fontId="3" fillId="0" borderId="25" xfId="15" applyNumberFormat="1" applyFont="1" applyFill="1" applyBorder="1" applyAlignment="1">
      <alignment horizontal="center" vertical="center"/>
      <protection/>
    </xf>
    <xf numFmtId="3" fontId="21" fillId="0" borderId="25" xfId="15" applyNumberFormat="1" applyFont="1" applyFill="1" applyBorder="1" applyAlignment="1">
      <alignment horizontal="center" vertical="center"/>
      <protection/>
    </xf>
    <xf numFmtId="4" fontId="3" fillId="0" borderId="25" xfId="15" applyNumberFormat="1" applyFont="1" applyFill="1" applyBorder="1" applyAlignment="1">
      <alignment horizontal="center" vertical="center"/>
      <protection/>
    </xf>
    <xf numFmtId="0" fontId="3" fillId="0" borderId="21" xfId="15" applyNumberFormat="1" applyFont="1" applyFill="1" applyBorder="1" applyAlignment="1">
      <alignment horizontal="center" vertical="center"/>
      <protection/>
    </xf>
    <xf numFmtId="0" fontId="3" fillId="0" borderId="21" xfId="16" applyNumberFormat="1" applyFont="1" applyFill="1" applyBorder="1" applyAlignment="1">
      <alignment horizontal="center" vertical="center"/>
      <protection/>
    </xf>
    <xf numFmtId="0" fontId="3" fillId="0" borderId="21" xfId="15" applyNumberFormat="1" applyFont="1" applyFill="1" applyBorder="1" applyAlignment="1">
      <alignment horizontal="center" vertical="center" wrapText="1"/>
      <protection/>
    </xf>
    <xf numFmtId="4" fontId="3" fillId="3" borderId="21" xfId="15" applyNumberFormat="1" applyFont="1" applyFill="1" applyBorder="1" applyAlignment="1">
      <alignment horizontal="center" vertical="center"/>
      <protection/>
    </xf>
    <xf numFmtId="3" fontId="3" fillId="0" borderId="21" xfId="15" applyNumberFormat="1" applyFont="1" applyFill="1" applyBorder="1" applyAlignment="1">
      <alignment horizontal="center" vertical="center"/>
      <protection/>
    </xf>
    <xf numFmtId="4" fontId="3" fillId="0" borderId="26" xfId="15" applyNumberFormat="1" applyFont="1" applyFill="1" applyBorder="1" applyAlignment="1">
      <alignment horizontal="center" vertical="center"/>
      <protection/>
    </xf>
    <xf numFmtId="0" fontId="3" fillId="0" borderId="27" xfId="15" applyNumberFormat="1" applyFont="1" applyBorder="1" applyAlignment="1">
      <alignment horizontal="center" vertical="center" wrapText="1"/>
      <protection/>
    </xf>
    <xf numFmtId="0" fontId="3" fillId="0" borderId="0" xfId="15" applyNumberFormat="1" applyFont="1" applyBorder="1" applyAlignment="1">
      <alignment horizontal="center" vertical="center" wrapText="1"/>
      <protection/>
    </xf>
    <xf numFmtId="4" fontId="3" fillId="3" borderId="0" xfId="15" applyNumberFormat="1" applyFont="1" applyFill="1" applyBorder="1" applyAlignment="1">
      <alignment horizontal="center" vertical="center"/>
      <protection/>
    </xf>
    <xf numFmtId="3" fontId="3" fillId="0" borderId="0" xfId="15" applyNumberFormat="1" applyFont="1" applyBorder="1" applyAlignment="1">
      <alignment horizontal="center" vertical="center"/>
      <protection/>
    </xf>
    <xf numFmtId="3" fontId="21" fillId="0" borderId="0" xfId="15" applyNumberFormat="1" applyFont="1" applyBorder="1" applyAlignment="1">
      <alignment horizontal="center" vertical="center"/>
      <protection/>
    </xf>
    <xf numFmtId="0" fontId="3" fillId="0" borderId="0" xfId="16" applyNumberFormat="1" applyFont="1" applyFill="1" applyBorder="1" applyAlignment="1">
      <alignment horizontal="center" vertical="center"/>
      <protection/>
    </xf>
    <xf numFmtId="3" fontId="3" fillId="3" borderId="0" xfId="15" applyNumberFormat="1" applyFont="1" applyFill="1" applyBorder="1" applyAlignment="1">
      <alignment horizontal="center" vertical="center"/>
      <protection/>
    </xf>
    <xf numFmtId="3" fontId="3" fillId="0" borderId="0" xfId="15" applyNumberFormat="1" applyFont="1" applyFill="1" applyBorder="1" applyAlignment="1">
      <alignment horizontal="center" vertical="center"/>
      <protection/>
    </xf>
    <xf numFmtId="3" fontId="21" fillId="0" borderId="0" xfId="15" applyNumberFormat="1" applyFont="1" applyFill="1" applyBorder="1" applyAlignment="1">
      <alignment horizontal="center" vertical="center"/>
      <protection/>
    </xf>
    <xf numFmtId="201" fontId="3" fillId="3" borderId="28" xfId="15" applyNumberFormat="1" applyFont="1" applyFill="1" applyBorder="1" applyAlignment="1">
      <alignment horizontal="center" vertical="center"/>
      <protection/>
    </xf>
    <xf numFmtId="0" fontId="3" fillId="3" borderId="12" xfId="15" applyNumberFormat="1" applyFont="1" applyFill="1" applyBorder="1" applyAlignment="1">
      <alignment horizontal="center" vertical="center" wrapText="1"/>
      <protection/>
    </xf>
    <xf numFmtId="0" fontId="29" fillId="3" borderId="12" xfId="15" applyNumberFormat="1" applyFont="1" applyFill="1" applyBorder="1" applyAlignment="1">
      <alignment horizontal="left" vertical="center" wrapText="1"/>
      <protection/>
    </xf>
    <xf numFmtId="0" fontId="3" fillId="3" borderId="12" xfId="15" applyNumberFormat="1" applyFont="1" applyFill="1" applyBorder="1" applyAlignment="1">
      <alignment horizontal="center" vertical="center"/>
      <protection/>
    </xf>
    <xf numFmtId="4" fontId="3" fillId="3" borderId="9" xfId="0" applyNumberFormat="1" applyFont="1" applyFill="1" applyBorder="1" applyAlignment="1">
      <alignment horizontal="center" vertical="center"/>
    </xf>
    <xf numFmtId="4" fontId="3" fillId="3" borderId="12" xfId="15" applyNumberFormat="1" applyFont="1" applyFill="1" applyBorder="1" applyAlignment="1">
      <alignment horizontal="center" vertical="center"/>
      <protection/>
    </xf>
    <xf numFmtId="201" fontId="3" fillId="3" borderId="0" xfId="15" applyNumberFormat="1" applyFont="1" applyFill="1" applyBorder="1" applyAlignment="1">
      <alignment horizontal="center" vertical="center"/>
      <protection/>
    </xf>
    <xf numFmtId="0" fontId="3" fillId="0" borderId="29" xfId="15" applyNumberFormat="1" applyFont="1" applyFill="1" applyBorder="1" applyAlignment="1">
      <alignment horizontal="left" vertical="center"/>
      <protection/>
    </xf>
    <xf numFmtId="0" fontId="3" fillId="0" borderId="0" xfId="15" applyNumberFormat="1" applyFont="1" applyFill="1" applyBorder="1" applyAlignment="1">
      <alignment horizontal="left" vertical="center"/>
      <protection/>
    </xf>
    <xf numFmtId="4" fontId="3" fillId="0" borderId="30" xfId="15" applyNumberFormat="1" applyFont="1" applyFill="1" applyBorder="1" applyAlignment="1">
      <alignment horizontal="center" vertical="center"/>
      <protection/>
    </xf>
    <xf numFmtId="0" fontId="3" fillId="0" borderId="10" xfId="15" applyNumberFormat="1" applyFont="1" applyFill="1" applyBorder="1" applyAlignment="1">
      <alignment horizontal="center" vertical="center" wrapText="1"/>
      <protection/>
    </xf>
    <xf numFmtId="0" fontId="29" fillId="0" borderId="10" xfId="15" applyNumberFormat="1" applyFont="1" applyFill="1" applyBorder="1" applyAlignment="1">
      <alignment horizontal="left" vertical="center" wrapText="1"/>
      <protection/>
    </xf>
    <xf numFmtId="4" fontId="3" fillId="0" borderId="10" xfId="15" applyNumberFormat="1" applyFont="1" applyFill="1" applyBorder="1" applyAlignment="1">
      <alignment horizontal="center" vertical="center"/>
      <protection/>
    </xf>
    <xf numFmtId="4" fontId="3" fillId="3" borderId="24" xfId="15" applyNumberFormat="1" applyFont="1" applyFill="1" applyBorder="1" applyAlignment="1">
      <alignment horizontal="center" vertical="center"/>
      <protection/>
    </xf>
    <xf numFmtId="4" fontId="3" fillId="3" borderId="25" xfId="15" applyNumberFormat="1" applyFont="1" applyFill="1" applyBorder="1" applyAlignment="1">
      <alignment horizontal="center" vertical="center"/>
      <protection/>
    </xf>
    <xf numFmtId="4" fontId="3" fillId="3" borderId="0" xfId="15" applyNumberFormat="1" applyFont="1" applyFill="1" applyBorder="1" applyAlignment="1">
      <alignment horizontal="center" vertical="center" wrapText="1"/>
      <protection/>
    </xf>
    <xf numFmtId="4" fontId="3" fillId="3" borderId="9" xfId="15" applyNumberFormat="1" applyFont="1" applyFill="1" applyBorder="1" applyAlignment="1">
      <alignment horizontal="center" vertical="center"/>
      <protection/>
    </xf>
    <xf numFmtId="4" fontId="3" fillId="3" borderId="12" xfId="15" applyNumberFormat="1" applyFont="1" applyFill="1" applyBorder="1" applyAlignment="1">
      <alignment horizontal="center" vertical="center"/>
      <protection/>
    </xf>
    <xf numFmtId="4" fontId="3" fillId="3" borderId="10" xfId="15" applyNumberFormat="1" applyFont="1" applyFill="1" applyBorder="1" applyAlignment="1">
      <alignment horizontal="center" vertical="center"/>
      <protection/>
    </xf>
    <xf numFmtId="0" fontId="3" fillId="3" borderId="0" xfId="15" applyNumberFormat="1" applyFont="1" applyFill="1" applyBorder="1" applyAlignment="1">
      <alignment horizontal="left" vertical="center"/>
      <protection/>
    </xf>
    <xf numFmtId="14" fontId="23" fillId="0" borderId="21" xfId="15" applyNumberFormat="1" applyFont="1" applyFill="1" applyBorder="1" applyAlignment="1">
      <alignment horizontal="left" vertical="center" wrapText="1"/>
      <protection/>
    </xf>
    <xf numFmtId="3" fontId="3" fillId="0" borderId="21" xfId="15" applyNumberFormat="1" applyFont="1" applyBorder="1" applyAlignment="1">
      <alignment horizontal="right" vertical="center" wrapText="1"/>
      <protection/>
    </xf>
    <xf numFmtId="0" fontId="20" fillId="0" borderId="21" xfId="15" applyNumberFormat="1" applyFont="1" applyBorder="1" applyAlignment="1">
      <alignment horizontal="left" vertical="center" wrapText="1"/>
      <protection/>
    </xf>
    <xf numFmtId="0" fontId="17" fillId="0" borderId="7" xfId="0" applyFont="1" applyBorder="1" applyAlignment="1">
      <alignment horizontal="left"/>
    </xf>
    <xf numFmtId="171" fontId="19" fillId="0" borderId="0" xfId="0" applyNumberFormat="1" applyFont="1" applyBorder="1" applyAlignment="1">
      <alignment horizontal="left"/>
    </xf>
    <xf numFmtId="171" fontId="18" fillId="3" borderId="5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17" fontId="18" fillId="3" borderId="1" xfId="0" applyNumberFormat="1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4" fontId="18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6" xfId="15" applyNumberFormat="1" applyFont="1" applyFill="1" applyBorder="1" applyAlignment="1">
      <alignment horizontal="center" vertical="center"/>
      <protection/>
    </xf>
    <xf numFmtId="0" fontId="3" fillId="0" borderId="27" xfId="15" applyNumberFormat="1" applyFont="1" applyFill="1" applyBorder="1" applyAlignment="1">
      <alignment horizontal="center" vertical="center"/>
      <protection/>
    </xf>
    <xf numFmtId="0" fontId="3" fillId="0" borderId="22" xfId="15" applyNumberFormat="1" applyFont="1" applyFill="1" applyBorder="1" applyAlignment="1">
      <alignment horizontal="center" vertical="center"/>
      <protection/>
    </xf>
    <xf numFmtId="4" fontId="3" fillId="0" borderId="19" xfId="15" applyNumberFormat="1" applyFont="1" applyFill="1" applyBorder="1" applyAlignment="1">
      <alignment horizontal="center" vertical="center"/>
      <protection/>
    </xf>
    <xf numFmtId="0" fontId="3" fillId="0" borderId="31" xfId="15" applyNumberFormat="1" applyFont="1" applyFill="1" applyBorder="1" applyAlignment="1">
      <alignment horizontal="left" vertical="center" wrapText="1"/>
      <protection/>
    </xf>
    <xf numFmtId="0" fontId="23" fillId="0" borderId="26" xfId="15" applyNumberFormat="1" applyFont="1" applyFill="1" applyBorder="1" applyAlignment="1">
      <alignment horizontal="center" vertical="center"/>
      <protection/>
    </xf>
    <xf numFmtId="0" fontId="23" fillId="0" borderId="27" xfId="15" applyNumberFormat="1" applyFont="1" applyFill="1" applyBorder="1" applyAlignment="1">
      <alignment horizontal="center" vertical="center"/>
      <protection/>
    </xf>
    <xf numFmtId="0" fontId="23" fillId="0" borderId="22" xfId="15" applyNumberFormat="1" applyFont="1" applyFill="1" applyBorder="1" applyAlignment="1">
      <alignment horizontal="center" vertical="center"/>
      <protection/>
    </xf>
    <xf numFmtId="4" fontId="3" fillId="0" borderId="16" xfId="15" applyNumberFormat="1" applyFont="1" applyFill="1" applyBorder="1" applyAlignment="1">
      <alignment horizontal="center" vertical="center"/>
      <protection/>
    </xf>
    <xf numFmtId="0" fontId="3" fillId="0" borderId="26" xfId="15" applyNumberFormat="1" applyFont="1" applyBorder="1" applyAlignment="1">
      <alignment horizontal="right" vertical="center"/>
      <protection/>
    </xf>
    <xf numFmtId="0" fontId="3" fillId="0" borderId="27" xfId="15" applyNumberFormat="1" applyFont="1" applyBorder="1" applyAlignment="1">
      <alignment horizontal="right" vertical="center"/>
      <protection/>
    </xf>
    <xf numFmtId="0" fontId="3" fillId="0" borderId="22" xfId="15" applyNumberFormat="1" applyFont="1" applyBorder="1" applyAlignment="1">
      <alignment horizontal="right" vertical="center"/>
      <protection/>
    </xf>
    <xf numFmtId="0" fontId="23" fillId="0" borderId="26" xfId="15" applyNumberFormat="1" applyFont="1" applyBorder="1" applyAlignment="1">
      <alignment horizontal="left" vertical="center"/>
      <protection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5" fillId="0" borderId="26" xfId="15" applyNumberFormat="1" applyFont="1" applyBorder="1" applyAlignment="1">
      <alignment horizontal="center" vertical="center"/>
      <protection/>
    </xf>
    <xf numFmtId="0" fontId="5" fillId="0" borderId="27" xfId="15" applyNumberFormat="1" applyFont="1" applyBorder="1" applyAlignment="1">
      <alignment horizontal="center" vertical="center"/>
      <protection/>
    </xf>
    <xf numFmtId="171" fontId="3" fillId="2" borderId="32" xfId="15" applyNumberFormat="1" applyFont="1" applyFill="1" applyBorder="1" applyAlignment="1">
      <alignment horizontal="center" vertical="center"/>
      <protection/>
    </xf>
    <xf numFmtId="171" fontId="3" fillId="2" borderId="33" xfId="15" applyNumberFormat="1" applyFont="1" applyFill="1" applyBorder="1" applyAlignment="1">
      <alignment horizontal="center" vertical="center"/>
      <protection/>
    </xf>
    <xf numFmtId="171" fontId="3" fillId="2" borderId="20" xfId="15" applyNumberFormat="1" applyFont="1" applyFill="1" applyBorder="1" applyAlignment="1">
      <alignment horizontal="center" vertical="center"/>
      <protection/>
    </xf>
    <xf numFmtId="0" fontId="23" fillId="0" borderId="26" xfId="15" applyNumberFormat="1" applyFont="1" applyBorder="1" applyAlignment="1">
      <alignment horizontal="left" vertical="center" wrapText="1"/>
      <protection/>
    </xf>
    <xf numFmtId="0" fontId="23" fillId="0" borderId="27" xfId="15" applyNumberFormat="1" applyFont="1" applyBorder="1" applyAlignment="1">
      <alignment horizontal="left" vertical="center" wrapText="1"/>
      <protection/>
    </xf>
    <xf numFmtId="0" fontId="23" fillId="0" borderId="22" xfId="15" applyNumberFormat="1" applyFont="1" applyBorder="1" applyAlignment="1">
      <alignment horizontal="left" vertical="center" wrapText="1"/>
      <protection/>
    </xf>
    <xf numFmtId="4" fontId="23" fillId="3" borderId="26" xfId="15" applyNumberFormat="1" applyFont="1" applyFill="1" applyBorder="1" applyAlignment="1">
      <alignment vertical="center"/>
      <protection/>
    </xf>
    <xf numFmtId="4" fontId="23" fillId="3" borderId="22" xfId="15" applyNumberFormat="1" applyFont="1" applyFill="1" applyBorder="1" applyAlignment="1">
      <alignment vertical="center"/>
      <protection/>
    </xf>
    <xf numFmtId="0" fontId="23" fillId="0" borderId="34" xfId="15" applyFont="1" applyBorder="1" applyAlignment="1">
      <alignment horizontal="left" vertical="center"/>
      <protection/>
    </xf>
    <xf numFmtId="0" fontId="23" fillId="0" borderId="35" xfId="15" applyFont="1" applyBorder="1" applyAlignment="1">
      <alignment horizontal="left" vertical="center"/>
      <protection/>
    </xf>
    <xf numFmtId="0" fontId="23" fillId="0" borderId="36" xfId="15" applyFont="1" applyBorder="1" applyAlignment="1">
      <alignment horizontal="left" vertical="center"/>
      <protection/>
    </xf>
    <xf numFmtId="0" fontId="3" fillId="0" borderId="26" xfId="17" applyFont="1" applyBorder="1" applyAlignment="1">
      <alignment horizontal="left" vertical="center"/>
      <protection/>
    </xf>
    <xf numFmtId="0" fontId="3" fillId="0" borderId="27" xfId="17" applyFont="1" applyBorder="1" applyAlignment="1">
      <alignment horizontal="left" vertical="center"/>
      <protection/>
    </xf>
    <xf numFmtId="0" fontId="3" fillId="0" borderId="22" xfId="17" applyFont="1" applyBorder="1" applyAlignment="1">
      <alignment horizontal="left" vertical="center"/>
      <protection/>
    </xf>
    <xf numFmtId="4" fontId="3" fillId="2" borderId="9" xfId="15" applyNumberFormat="1" applyFont="1" applyFill="1" applyBorder="1" applyAlignment="1">
      <alignment horizontal="center" vertical="center" wrapText="1"/>
      <protection/>
    </xf>
    <xf numFmtId="0" fontId="3" fillId="2" borderId="18" xfId="17" applyFont="1" applyFill="1" applyBorder="1" applyAlignment="1">
      <alignment horizontal="center" vertical="center" wrapText="1"/>
      <protection/>
    </xf>
    <xf numFmtId="4" fontId="3" fillId="0" borderId="37" xfId="15" applyNumberFormat="1" applyFont="1" applyFill="1" applyBorder="1" applyAlignment="1">
      <alignment horizontal="center" vertical="center"/>
      <protection/>
    </xf>
    <xf numFmtId="4" fontId="3" fillId="0" borderId="38" xfId="15" applyNumberFormat="1" applyFont="1" applyFill="1" applyBorder="1" applyAlignment="1">
      <alignment horizontal="center" vertical="center"/>
      <protection/>
    </xf>
    <xf numFmtId="4" fontId="3" fillId="0" borderId="39" xfId="15" applyNumberFormat="1" applyFont="1" applyFill="1" applyBorder="1" applyAlignment="1">
      <alignment horizontal="center" vertical="center"/>
      <protection/>
    </xf>
    <xf numFmtId="3" fontId="3" fillId="2" borderId="9" xfId="15" applyNumberFormat="1" applyFont="1" applyFill="1" applyBorder="1" applyAlignment="1">
      <alignment horizontal="center" vertical="center" wrapText="1"/>
      <protection/>
    </xf>
    <xf numFmtId="3" fontId="3" fillId="2" borderId="10" xfId="15" applyNumberFormat="1" applyFont="1" applyFill="1" applyBorder="1" applyAlignment="1">
      <alignment horizontal="center" vertical="center" wrapText="1"/>
      <protection/>
    </xf>
    <xf numFmtId="0" fontId="3" fillId="2" borderId="10" xfId="17" applyFont="1" applyFill="1" applyBorder="1" applyAlignment="1">
      <alignment horizontal="center" vertical="center" wrapText="1"/>
      <protection/>
    </xf>
    <xf numFmtId="0" fontId="3" fillId="2" borderId="9" xfId="15" applyNumberFormat="1" applyFont="1" applyFill="1" applyBorder="1" applyAlignment="1">
      <alignment horizontal="center" vertical="center" wrapText="1"/>
      <protection/>
    </xf>
    <xf numFmtId="14" fontId="23" fillId="0" borderId="27" xfId="15" applyNumberFormat="1" applyFont="1" applyBorder="1" applyAlignment="1">
      <alignment horizontal="center" vertical="center" wrapText="1"/>
      <protection/>
    </xf>
    <xf numFmtId="0" fontId="23" fillId="0" borderId="22" xfId="15" applyNumberFormat="1" applyFont="1" applyBorder="1" applyAlignment="1">
      <alignment horizontal="center" vertical="center" wrapText="1"/>
      <protection/>
    </xf>
    <xf numFmtId="0" fontId="3" fillId="0" borderId="26" xfId="15" applyNumberFormat="1" applyFont="1" applyBorder="1" applyAlignment="1">
      <alignment horizontal="center" vertical="center"/>
      <protection/>
    </xf>
    <xf numFmtId="0" fontId="3" fillId="0" borderId="27" xfId="15" applyNumberFormat="1" applyFont="1" applyBorder="1" applyAlignment="1">
      <alignment horizontal="center" vertical="center"/>
      <protection/>
    </xf>
    <xf numFmtId="0" fontId="3" fillId="0" borderId="22" xfId="15" applyNumberFormat="1" applyFont="1" applyBorder="1" applyAlignment="1">
      <alignment horizontal="center" vertical="center"/>
      <protection/>
    </xf>
    <xf numFmtId="0" fontId="3" fillId="2" borderId="17" xfId="15" applyNumberFormat="1" applyFont="1" applyFill="1" applyBorder="1" applyAlignment="1">
      <alignment horizontal="center" vertical="center"/>
      <protection/>
    </xf>
    <xf numFmtId="0" fontId="3" fillId="2" borderId="14" xfId="15" applyNumberFormat="1" applyFont="1" applyFill="1" applyBorder="1" applyAlignment="1">
      <alignment horizontal="center" vertical="center"/>
      <protection/>
    </xf>
  </cellXfs>
  <cellStyles count="12">
    <cellStyle name="Normal" xfId="0"/>
    <cellStyle name="Normal_NEOPRoMEL" xfId="15"/>
    <cellStyle name="Normal_Sheet1 (2)" xfId="16"/>
    <cellStyle name="Βασικό_Αντίγραφο του Αντίγραφο του ΠΡΟΫΠΟΛΟΓΙΣΜΟΣ" xfId="17"/>
    <cellStyle name="Comma" xfId="18"/>
    <cellStyle name="Comma [0]" xfId="19"/>
    <cellStyle name="Κόμμα_B1993" xfId="20"/>
    <cellStyle name="Currency" xfId="21"/>
    <cellStyle name="Currency [0]" xfId="22"/>
    <cellStyle name="Percent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104775</xdr:rowOff>
    </xdr:from>
    <xdr:to>
      <xdr:col>8</xdr:col>
      <xdr:colOff>695325</xdr:colOff>
      <xdr:row>8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5905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45;%20&#949;&#947;&#961;&#945;&#966;&#940;%20&#956;&#959;&#965;\&#916;.%20&#920;.%20&#918;&#921;&#913;&#922;&#913;\&#924;&#917;&#923;&#917;&#932;&#919;%20&#935;&#923;&#927;&#927;&#932;&#913;&#928;&#919;&#932;&#913;&#931;%20&#922;&#927;&#931;&#924;&#913;&#932;&#921;&#927;&#933;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S_PC\&#932;&#913;%20&#917;&#915;&#915;&#929;&#913;&#934;&#913;%20&#924;&#927;&#933;%2017.2.15\&#913;&#929;&#935;&#917;&#921;&#927;%20%20&#931;&#937;&#931;&#932;&#927;%2018.2.15\&#914;&#913;&#931;&#921;&#922;&#913;%20&#917;&#915;&#915;&#929;&#913;&#934;&#913;\&#924;&#917;&#923;&#917;&#932;&#917;&#931;%20&#916;.%20&#915;&#929;&#917;&#914;&#917;&#925;&#937;&#925;\&#924;&#917;&#923;&#917;&#932;&#917;&#931;%202.2.15\&#924;&#917;&#923;&#917;&#932;&#917;&#931;%20&#913;&#925;&#937;%20&#932;&#937;&#925;%2065.000\2015\&#928;&#929;&#927;&#933;&#928;&#927;&#923;&#927;&#915;&#921;&#931;&#924;&#927;&#931;%20&#931;&#937;&#931;&#932;&#927;&#931;%20500.000%20%2017.2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 "/>
      <sheetName val="περιοχομενα"/>
      <sheetName val="προμετρηση"/>
      <sheetName val="προυπολογισμός"/>
      <sheetName val="ΕΣΩΤ ΦΑΚ"/>
      <sheetName val="ΦΑΥ"/>
      <sheetName val="ΣΑΥ"/>
      <sheetName val="ΣΑΥ1"/>
      <sheetName val="διαβιβασ."/>
      <sheetName val="φάκελος έργου"/>
      <sheetName val="γεν. όροι"/>
      <sheetName val="ετυπο προσφορας"/>
      <sheetName val="διακηρυξη για αγορα"/>
      <sheetName val="διακηρυξη"/>
    </sheetNames>
    <sheetDataSet>
      <sheetData sheetId="0">
        <row r="42">
          <cell r="D42" t="str">
            <v>Νικόλαος Γ. Καραγιάννης</v>
          </cell>
        </row>
        <row r="43">
          <cell r="D43" t="str">
            <v> Πολιτικός Μηχανικός ΤΕ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ΞΩΦΥΛΛΟ"/>
      <sheetName val="προμετρηση"/>
      <sheetName val="Φύλλο 5.4.2012"/>
      <sheetName val="ΜΕΣΗ ΑΠΟΣΤΑΣΗ ΑΣ"/>
      <sheetName val="ΠΡΟΥΠΟΛ ΣΩΣΤΟΣ"/>
      <sheetName val="φάκελος έργου"/>
    </sheetNames>
    <sheetDataSet>
      <sheetData sheetId="0">
        <row r="52">
          <cell r="E52" t="str">
            <v>ΓΡΕΒΕΝΑ</v>
          </cell>
        </row>
      </sheetData>
      <sheetData sheetId="3">
        <row r="50">
          <cell r="N50" t="str">
            <v>ΚΑΡΕΤΣΟΣ ΑΝΑΣΤΑΣΙΟΣ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4"/>
  <sheetViews>
    <sheetView tabSelected="1" zoomScaleSheetLayoutView="50" workbookViewId="0" topLeftCell="A1">
      <selection activeCell="I20" sqref="I20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7.375" style="0" customWidth="1"/>
    <col min="4" max="4" width="16.00390625" style="0" customWidth="1"/>
    <col min="5" max="5" width="12.875" style="0" customWidth="1"/>
    <col min="6" max="6" width="4.625" style="0" customWidth="1"/>
    <col min="7" max="7" width="5.25390625" style="0" customWidth="1"/>
    <col min="9" max="9" width="10.25390625" style="0" customWidth="1"/>
    <col min="10" max="10" width="10.125" style="0" customWidth="1"/>
  </cols>
  <sheetData>
    <row r="3" spans="3:6" ht="12.75">
      <c r="C3" s="77"/>
      <c r="D3" s="77"/>
      <c r="E3" s="77"/>
      <c r="F3" s="77"/>
    </row>
    <row r="4" spans="1:12" s="66" customFormat="1" ht="14.25">
      <c r="A4" s="56" t="s">
        <v>2</v>
      </c>
      <c r="B4" s="57"/>
      <c r="C4" s="57"/>
      <c r="D4" s="114"/>
      <c r="E4" s="57"/>
      <c r="F4" s="57"/>
      <c r="G4" s="57"/>
      <c r="H4" s="57"/>
      <c r="I4" s="58"/>
      <c r="J4" s="64"/>
      <c r="K4" s="65"/>
      <c r="L4" s="65"/>
    </row>
    <row r="5" spans="1:12" s="66" customFormat="1" ht="14.25">
      <c r="A5" s="59" t="s">
        <v>40</v>
      </c>
      <c r="B5" s="34"/>
      <c r="C5" s="34"/>
      <c r="D5" s="34"/>
      <c r="E5" s="34"/>
      <c r="F5" s="34"/>
      <c r="G5" s="34"/>
      <c r="H5" s="34"/>
      <c r="I5" s="60"/>
      <c r="J5" s="64"/>
      <c r="K5" s="65"/>
      <c r="L5" s="65"/>
    </row>
    <row r="6" spans="1:12" s="66" customFormat="1" ht="14.25">
      <c r="A6" s="61" t="s">
        <v>41</v>
      </c>
      <c r="B6" s="62"/>
      <c r="C6" s="62"/>
      <c r="D6" s="62"/>
      <c r="E6" s="62"/>
      <c r="F6" s="62"/>
      <c r="G6" s="62"/>
      <c r="H6" s="62"/>
      <c r="I6" s="63"/>
      <c r="J6" s="64"/>
      <c r="K6" s="65"/>
      <c r="L6" s="65"/>
    </row>
    <row r="7" spans="1:12" s="66" customFormat="1" ht="14.25">
      <c r="A7" s="59" t="s">
        <v>14</v>
      </c>
      <c r="B7" s="34"/>
      <c r="C7" s="34"/>
      <c r="D7" s="34"/>
      <c r="E7" s="34"/>
      <c r="F7" s="34"/>
      <c r="G7" s="34"/>
      <c r="H7" s="34"/>
      <c r="I7" s="60"/>
      <c r="J7" s="64"/>
      <c r="K7" s="65"/>
      <c r="L7" s="65"/>
    </row>
    <row r="8" spans="1:12" s="66" customFormat="1" ht="14.25">
      <c r="A8" s="59"/>
      <c r="B8" s="34"/>
      <c r="C8" s="34"/>
      <c r="D8" s="34"/>
      <c r="E8" s="34"/>
      <c r="F8" s="34"/>
      <c r="G8" s="34"/>
      <c r="H8" s="34"/>
      <c r="I8" s="60"/>
      <c r="J8" s="64"/>
      <c r="K8" s="65"/>
      <c r="L8" s="65"/>
    </row>
    <row r="9" spans="1:12" s="5" customFormat="1" ht="14.25">
      <c r="A9" s="204"/>
      <c r="B9" s="205"/>
      <c r="C9" s="205"/>
      <c r="D9" s="205"/>
      <c r="E9" s="205"/>
      <c r="F9" s="205"/>
      <c r="G9" s="205"/>
      <c r="H9" s="205"/>
      <c r="I9" s="197"/>
      <c r="J9" s="4"/>
      <c r="K9" s="3"/>
      <c r="L9" s="3"/>
    </row>
    <row r="10" spans="1:12" s="5" customFormat="1" ht="14.25">
      <c r="A10" s="14"/>
      <c r="B10" s="14"/>
      <c r="C10" s="14"/>
      <c r="D10" s="14"/>
      <c r="E10" s="14"/>
      <c r="F10" s="14"/>
      <c r="G10" s="14"/>
      <c r="H10" s="14"/>
      <c r="I10" s="14"/>
      <c r="J10" s="2"/>
      <c r="K10" s="3"/>
      <c r="L10" s="3"/>
    </row>
    <row r="11" spans="1:12" s="5" customFormat="1" ht="14.25">
      <c r="A11" s="10"/>
      <c r="B11" s="10"/>
      <c r="C11" s="10"/>
      <c r="D11" s="10"/>
      <c r="E11" s="10"/>
      <c r="F11" s="10"/>
      <c r="G11" s="10"/>
      <c r="H11" s="10"/>
      <c r="I11" s="10"/>
      <c r="J11" s="2"/>
      <c r="K11" s="3"/>
      <c r="L11" s="3"/>
    </row>
    <row r="12" spans="1:12" s="5" customFormat="1" ht="14.25">
      <c r="A12" s="10"/>
      <c r="B12" s="10"/>
      <c r="C12" s="10"/>
      <c r="D12" s="10"/>
      <c r="E12" s="10"/>
      <c r="F12" s="10"/>
      <c r="G12" s="10"/>
      <c r="H12" s="10"/>
      <c r="I12" s="10"/>
      <c r="J12" s="2"/>
      <c r="K12" s="3"/>
      <c r="L12" s="3"/>
    </row>
    <row r="13" spans="1:12" s="9" customFormat="1" ht="14.25">
      <c r="A13" s="15"/>
      <c r="B13" s="37" t="s">
        <v>8</v>
      </c>
      <c r="C13" s="201" t="s">
        <v>103</v>
      </c>
      <c r="D13" s="201"/>
      <c r="E13" s="44"/>
      <c r="F13" s="38"/>
      <c r="G13" s="26"/>
      <c r="H13" s="14"/>
      <c r="I13" s="35"/>
      <c r="J13" s="16"/>
      <c r="K13" s="1"/>
      <c r="L13" s="1"/>
    </row>
    <row r="14" spans="1:12" s="9" customFormat="1" ht="4.5" customHeight="1">
      <c r="A14" s="17"/>
      <c r="B14" s="39"/>
      <c r="C14" s="40"/>
      <c r="D14" s="41"/>
      <c r="E14" s="6"/>
      <c r="F14" s="41"/>
      <c r="G14" s="27"/>
      <c r="H14" s="10"/>
      <c r="I14" s="36"/>
      <c r="J14" s="16"/>
      <c r="K14" s="1"/>
      <c r="L14" s="1"/>
    </row>
    <row r="15" spans="1:12" s="9" customFormat="1" ht="14.25">
      <c r="A15" s="17"/>
      <c r="B15" s="39" t="s">
        <v>13</v>
      </c>
      <c r="C15" s="40" t="s">
        <v>46</v>
      </c>
      <c r="D15" s="41"/>
      <c r="E15" s="6"/>
      <c r="F15" s="41"/>
      <c r="G15" s="27"/>
      <c r="H15" s="10"/>
      <c r="I15" s="36"/>
      <c r="J15" s="16"/>
      <c r="K15" s="1"/>
      <c r="L15" s="1"/>
    </row>
    <row r="16" spans="1:12" s="9" customFormat="1" ht="4.5" customHeight="1">
      <c r="A16" s="17"/>
      <c r="B16" s="39"/>
      <c r="C16" s="41"/>
      <c r="D16" s="41"/>
      <c r="E16" s="6"/>
      <c r="F16" s="41"/>
      <c r="G16" s="27"/>
      <c r="H16" s="10"/>
      <c r="I16" s="36"/>
      <c r="J16" s="16"/>
      <c r="K16" s="1"/>
      <c r="L16" s="1"/>
    </row>
    <row r="17" spans="1:12" s="9" customFormat="1" ht="14.25">
      <c r="A17" s="17"/>
      <c r="B17" s="39" t="s">
        <v>5</v>
      </c>
      <c r="C17" s="109" t="s">
        <v>106</v>
      </c>
      <c r="D17" s="109"/>
      <c r="E17" s="81"/>
      <c r="F17" s="110"/>
      <c r="G17" s="82"/>
      <c r="H17" s="10"/>
      <c r="I17" s="36"/>
      <c r="J17" s="16"/>
      <c r="K17" s="1"/>
      <c r="L17" s="1"/>
    </row>
    <row r="18" spans="1:12" s="9" customFormat="1" ht="4.5" customHeight="1">
      <c r="A18" s="17"/>
      <c r="B18" s="39"/>
      <c r="C18" s="109"/>
      <c r="D18" s="109"/>
      <c r="E18" s="81"/>
      <c r="F18" s="109"/>
      <c r="G18" s="83"/>
      <c r="H18" s="10"/>
      <c r="I18" s="36"/>
      <c r="J18" s="16"/>
      <c r="K18" s="1"/>
      <c r="L18" s="1"/>
    </row>
    <row r="19" spans="1:12" s="9" customFormat="1" ht="13.5" customHeight="1">
      <c r="A19" s="17"/>
      <c r="B19" s="39"/>
      <c r="C19" s="109" t="s">
        <v>66</v>
      </c>
      <c r="D19" s="109"/>
      <c r="E19" s="81"/>
      <c r="F19" s="110"/>
      <c r="G19" s="82"/>
      <c r="H19" s="10"/>
      <c r="I19" s="36"/>
      <c r="J19" s="16"/>
      <c r="K19" s="1"/>
      <c r="L19" s="1"/>
    </row>
    <row r="20" spans="1:12" s="9" customFormat="1" ht="4.5" customHeight="1">
      <c r="A20" s="17"/>
      <c r="B20" s="39"/>
      <c r="C20" s="41"/>
      <c r="D20" s="41"/>
      <c r="E20" s="6"/>
      <c r="F20" s="41"/>
      <c r="G20" s="27"/>
      <c r="H20" s="10"/>
      <c r="I20" s="36"/>
      <c r="J20" s="16"/>
      <c r="K20" s="1"/>
      <c r="L20" s="1"/>
    </row>
    <row r="21" spans="1:12" s="9" customFormat="1" ht="13.5" customHeight="1">
      <c r="A21" s="17"/>
      <c r="B21" s="39"/>
      <c r="C21" s="123" t="s">
        <v>107</v>
      </c>
      <c r="D21" s="123"/>
      <c r="E21" s="123"/>
      <c r="F21" s="123"/>
      <c r="G21" s="28"/>
      <c r="H21" s="10"/>
      <c r="I21" s="36"/>
      <c r="J21" s="16"/>
      <c r="K21" s="1"/>
      <c r="L21" s="1"/>
    </row>
    <row r="22" spans="1:12" s="9" customFormat="1" ht="4.5" customHeight="1">
      <c r="A22" s="17"/>
      <c r="B22" s="39"/>
      <c r="C22" s="41"/>
      <c r="D22" s="41"/>
      <c r="E22" s="6"/>
      <c r="F22" s="41"/>
      <c r="G22" s="27"/>
      <c r="H22" s="10"/>
      <c r="I22" s="36"/>
      <c r="J22" s="16"/>
      <c r="K22" s="1"/>
      <c r="L22" s="1"/>
    </row>
    <row r="23" spans="1:12" s="9" customFormat="1" ht="13.5" customHeight="1">
      <c r="A23" s="17"/>
      <c r="B23" s="39"/>
      <c r="C23" s="200"/>
      <c r="D23" s="200"/>
      <c r="E23" s="200"/>
      <c r="F23" s="200"/>
      <c r="G23" s="200"/>
      <c r="H23" s="200"/>
      <c r="I23" s="36"/>
      <c r="J23" s="16"/>
      <c r="K23" s="1"/>
      <c r="L23" s="1"/>
    </row>
    <row r="24" spans="1:12" s="9" customFormat="1" ht="4.5" customHeight="1">
      <c r="A24" s="17"/>
      <c r="B24" s="39"/>
      <c r="C24" s="41"/>
      <c r="D24" s="41"/>
      <c r="E24" s="6"/>
      <c r="F24" s="41"/>
      <c r="G24" s="27"/>
      <c r="H24" s="10"/>
      <c r="I24" s="36"/>
      <c r="J24" s="16"/>
      <c r="K24" s="1"/>
      <c r="L24" s="1"/>
    </row>
    <row r="25" spans="1:12" s="9" customFormat="1" ht="4.5" customHeight="1">
      <c r="A25" s="17"/>
      <c r="B25" s="39"/>
      <c r="C25" s="41"/>
      <c r="D25" s="41"/>
      <c r="E25" s="6"/>
      <c r="F25" s="41"/>
      <c r="G25" s="27"/>
      <c r="H25" s="10"/>
      <c r="I25" s="36"/>
      <c r="J25" s="16"/>
      <c r="K25" s="1"/>
      <c r="L25" s="1"/>
    </row>
    <row r="26" spans="1:12" s="9" customFormat="1" ht="14.25">
      <c r="A26" s="17"/>
      <c r="B26" s="39" t="s">
        <v>6</v>
      </c>
      <c r="C26" s="198">
        <f>'ΠΡΟΥΠΟΛΟΓΙΣΜΟΣ '!X37</f>
        <v>74399.99689999998</v>
      </c>
      <c r="D26" s="198"/>
      <c r="E26" s="6"/>
      <c r="F26" s="42"/>
      <c r="G26" s="27"/>
      <c r="H26" s="10"/>
      <c r="I26" s="36"/>
      <c r="J26" s="16"/>
      <c r="K26" s="1"/>
      <c r="L26" s="1"/>
    </row>
    <row r="27" spans="1:12" s="9" customFormat="1" ht="4.5" customHeight="1">
      <c r="A27" s="17"/>
      <c r="B27" s="39"/>
      <c r="C27" s="42"/>
      <c r="D27" s="42"/>
      <c r="E27" s="6"/>
      <c r="F27" s="42"/>
      <c r="G27" s="27"/>
      <c r="H27" s="10"/>
      <c r="I27" s="36"/>
      <c r="J27" s="16"/>
      <c r="K27" s="1"/>
      <c r="L27" s="1"/>
    </row>
    <row r="28" spans="1:12" s="9" customFormat="1" ht="14.25">
      <c r="A28" s="18"/>
      <c r="B28" s="43" t="s">
        <v>9</v>
      </c>
      <c r="C28" s="199">
        <v>33200</v>
      </c>
      <c r="D28" s="199"/>
      <c r="E28" s="113" t="s">
        <v>62</v>
      </c>
      <c r="F28" s="86"/>
      <c r="G28" s="55"/>
      <c r="H28" s="19"/>
      <c r="I28" s="29"/>
      <c r="J28" s="16"/>
      <c r="K28" s="1"/>
      <c r="L28" s="1"/>
    </row>
    <row r="29" spans="1:12" s="9" customFormat="1" ht="12.75">
      <c r="A29" s="10"/>
      <c r="B29" s="11"/>
      <c r="C29" s="10" t="s">
        <v>104</v>
      </c>
      <c r="D29" s="12"/>
      <c r="E29" s="13"/>
      <c r="F29" s="10"/>
      <c r="G29" s="10"/>
      <c r="H29" s="10"/>
      <c r="I29" s="10"/>
      <c r="J29" s="2"/>
      <c r="K29" s="1"/>
      <c r="L29" s="1"/>
    </row>
    <row r="30" spans="1:12" s="9" customFormat="1" ht="12.75">
      <c r="A30" s="10"/>
      <c r="B30" s="10"/>
      <c r="C30" s="10"/>
      <c r="D30" s="10"/>
      <c r="E30" s="10"/>
      <c r="F30" s="10"/>
      <c r="G30" s="10"/>
      <c r="H30" s="10"/>
      <c r="I30" s="10"/>
      <c r="J30" s="2"/>
      <c r="K30" s="1"/>
      <c r="L30" s="1"/>
    </row>
    <row r="31" spans="1:12" s="9" customFormat="1" ht="12.75">
      <c r="A31" s="10"/>
      <c r="B31" s="10"/>
      <c r="C31" s="10"/>
      <c r="D31" s="10"/>
      <c r="E31" s="10"/>
      <c r="F31" s="10"/>
      <c r="G31" s="10"/>
      <c r="H31" s="10"/>
      <c r="I31" s="10"/>
      <c r="J31" s="2"/>
      <c r="K31" s="1"/>
      <c r="L31" s="1"/>
    </row>
    <row r="32" spans="1:12" s="9" customFormat="1" ht="14.25">
      <c r="A32" s="45"/>
      <c r="B32" s="46" t="s">
        <v>7</v>
      </c>
      <c r="C32" s="46"/>
      <c r="D32" s="46"/>
      <c r="E32" s="46"/>
      <c r="F32" s="31"/>
      <c r="G32" s="31"/>
      <c r="H32" s="31"/>
      <c r="I32" s="32"/>
      <c r="J32" s="2"/>
      <c r="K32" s="1"/>
      <c r="L32" s="1"/>
    </row>
    <row r="33" spans="1:12" s="9" customFormat="1" ht="14.25">
      <c r="A33" s="20"/>
      <c r="B33" s="30"/>
      <c r="C33" s="30"/>
      <c r="D33" s="30"/>
      <c r="E33" s="30"/>
      <c r="F33" s="11"/>
      <c r="G33" s="11"/>
      <c r="H33" s="11"/>
      <c r="I33" s="21"/>
      <c r="J33" s="2"/>
      <c r="K33" s="1"/>
      <c r="L33" s="1"/>
    </row>
    <row r="34" spans="1:12" s="9" customFormat="1" ht="13.5" customHeight="1">
      <c r="A34" s="20"/>
      <c r="B34" s="209" t="s">
        <v>10</v>
      </c>
      <c r="C34" s="209"/>
      <c r="D34" s="209"/>
      <c r="E34" s="30"/>
      <c r="F34" s="11"/>
      <c r="G34" s="11"/>
      <c r="H34" s="11"/>
      <c r="I34" s="21"/>
      <c r="J34" s="2"/>
      <c r="K34" s="1"/>
      <c r="L34" s="1"/>
    </row>
    <row r="35" spans="1:12" s="9" customFormat="1" ht="4.5" customHeight="1">
      <c r="A35" s="20"/>
      <c r="B35" s="30"/>
      <c r="C35" s="30"/>
      <c r="D35" s="30"/>
      <c r="E35" s="30"/>
      <c r="F35" s="11"/>
      <c r="G35" s="11"/>
      <c r="H35" s="11"/>
      <c r="I35" s="21"/>
      <c r="J35" s="2"/>
      <c r="K35" s="1"/>
      <c r="L35" s="1"/>
    </row>
    <row r="36" spans="1:12" s="9" customFormat="1" ht="14.25">
      <c r="A36" s="20"/>
      <c r="B36" s="209" t="s">
        <v>11</v>
      </c>
      <c r="C36" s="209"/>
      <c r="D36" s="209"/>
      <c r="E36" s="30"/>
      <c r="F36" s="11"/>
      <c r="G36" s="11"/>
      <c r="H36" s="11"/>
      <c r="I36" s="21"/>
      <c r="J36" s="2"/>
      <c r="K36" s="1"/>
      <c r="L36" s="1"/>
    </row>
    <row r="37" spans="1:12" s="9" customFormat="1" ht="4.5" customHeight="1">
      <c r="A37" s="20"/>
      <c r="B37" s="30"/>
      <c r="C37" s="30"/>
      <c r="D37" s="30"/>
      <c r="E37" s="30"/>
      <c r="F37" s="11"/>
      <c r="G37" s="11"/>
      <c r="H37" s="11"/>
      <c r="I37" s="21"/>
      <c r="J37" s="2"/>
      <c r="K37" s="1"/>
      <c r="L37" s="1"/>
    </row>
    <row r="38" spans="1:12" s="9" customFormat="1" ht="14.25">
      <c r="A38" s="20"/>
      <c r="B38" s="209" t="s">
        <v>12</v>
      </c>
      <c r="C38" s="209"/>
      <c r="D38" s="209"/>
      <c r="E38" s="30"/>
      <c r="F38" s="11"/>
      <c r="G38" s="11"/>
      <c r="H38" s="11"/>
      <c r="I38" s="21"/>
      <c r="J38" s="2"/>
      <c r="K38" s="1"/>
      <c r="L38" s="1"/>
    </row>
    <row r="39" spans="1:12" s="9" customFormat="1" ht="4.5" customHeight="1">
      <c r="A39" s="20"/>
      <c r="B39" s="30"/>
      <c r="C39" s="30"/>
      <c r="D39" s="30"/>
      <c r="E39" s="30"/>
      <c r="F39" s="11"/>
      <c r="G39" s="11"/>
      <c r="H39" s="11"/>
      <c r="I39" s="21"/>
      <c r="J39" s="2"/>
      <c r="K39" s="1"/>
      <c r="L39" s="1"/>
    </row>
    <row r="40" spans="1:12" s="9" customFormat="1" ht="14.25">
      <c r="A40" s="20"/>
      <c r="B40" s="206" t="s">
        <v>54</v>
      </c>
      <c r="C40" s="206"/>
      <c r="D40" s="206"/>
      <c r="E40" s="30"/>
      <c r="F40" s="11"/>
      <c r="G40" s="11"/>
      <c r="H40" s="11"/>
      <c r="I40" s="21"/>
      <c r="J40" s="2"/>
      <c r="K40" s="1"/>
      <c r="L40" s="1"/>
    </row>
    <row r="41" spans="1:12" s="9" customFormat="1" ht="4.5" customHeight="1">
      <c r="A41" s="20"/>
      <c r="B41" s="30"/>
      <c r="C41" s="30"/>
      <c r="D41" s="30"/>
      <c r="E41" s="30"/>
      <c r="F41" s="11"/>
      <c r="G41" s="11"/>
      <c r="H41" s="11"/>
      <c r="I41" s="21"/>
      <c r="J41" s="2"/>
      <c r="K41" s="1"/>
      <c r="L41" s="1"/>
    </row>
    <row r="42" spans="1:12" s="9" customFormat="1" ht="14.25">
      <c r="A42" s="22"/>
      <c r="B42" s="34" t="s">
        <v>42</v>
      </c>
      <c r="E42" s="7"/>
      <c r="F42" s="2"/>
      <c r="G42" s="2"/>
      <c r="H42" s="2"/>
      <c r="I42" s="23"/>
      <c r="J42" s="2"/>
      <c r="K42" s="1"/>
      <c r="L42" s="1"/>
    </row>
    <row r="43" spans="1:12" s="9" customFormat="1" ht="4.5" customHeight="1">
      <c r="A43" s="22"/>
      <c r="B43" s="34"/>
      <c r="C43" s="34"/>
      <c r="D43" s="34"/>
      <c r="E43" s="7"/>
      <c r="F43" s="2"/>
      <c r="G43" s="2"/>
      <c r="H43" s="2"/>
      <c r="I43" s="23"/>
      <c r="J43" s="2"/>
      <c r="K43" s="1"/>
      <c r="L43" s="1"/>
    </row>
    <row r="44" spans="1:12" s="76" customFormat="1" ht="14.25">
      <c r="A44" s="71"/>
      <c r="B44" s="209"/>
      <c r="C44" s="209"/>
      <c r="D44" s="209"/>
      <c r="E44" s="75"/>
      <c r="F44" s="73"/>
      <c r="G44" s="73"/>
      <c r="H44" s="73"/>
      <c r="I44" s="74"/>
      <c r="J44" s="73"/>
      <c r="K44" s="72"/>
      <c r="L44" s="72"/>
    </row>
    <row r="45" spans="1:12" s="9" customFormat="1" ht="4.5" customHeight="1">
      <c r="A45" s="22"/>
      <c r="B45" s="34"/>
      <c r="C45" s="34"/>
      <c r="D45" s="34"/>
      <c r="E45" s="7"/>
      <c r="F45" s="2"/>
      <c r="G45" s="2"/>
      <c r="H45" s="2"/>
      <c r="I45" s="23"/>
      <c r="J45" s="2"/>
      <c r="K45" s="1"/>
      <c r="L45" s="1"/>
    </row>
    <row r="46" spans="1:12" s="9" customFormat="1" ht="14.25">
      <c r="A46" s="22"/>
      <c r="C46" s="34"/>
      <c r="D46" s="34"/>
      <c r="E46" s="7"/>
      <c r="F46" s="2"/>
      <c r="G46" s="2"/>
      <c r="H46" s="2"/>
      <c r="I46" s="23"/>
      <c r="J46" s="2"/>
      <c r="K46" s="1"/>
      <c r="L46" s="1"/>
    </row>
    <row r="47" spans="1:12" s="9" customFormat="1" ht="14.25">
      <c r="A47" s="22"/>
      <c r="B47" s="34"/>
      <c r="C47" s="34"/>
      <c r="D47" s="34"/>
      <c r="E47" s="7"/>
      <c r="F47" s="2"/>
      <c r="G47" s="2"/>
      <c r="H47" s="2"/>
      <c r="I47" s="23"/>
      <c r="J47" s="2"/>
      <c r="K47" s="1"/>
      <c r="L47" s="1"/>
    </row>
    <row r="48" spans="1:12" s="9" customFormat="1" ht="14.25">
      <c r="A48" s="22"/>
      <c r="B48" s="34"/>
      <c r="C48" s="34"/>
      <c r="D48" s="34"/>
      <c r="E48" s="7"/>
      <c r="F48" s="2"/>
      <c r="G48" s="2"/>
      <c r="H48" s="2"/>
      <c r="I48" s="23"/>
      <c r="J48" s="2"/>
      <c r="K48" s="1"/>
      <c r="L48" s="1"/>
    </row>
    <row r="49" spans="1:12" s="9" customFormat="1" ht="15" customHeight="1">
      <c r="A49" s="207"/>
      <c r="B49" s="202"/>
      <c r="C49" s="202"/>
      <c r="D49" s="202"/>
      <c r="E49" s="202"/>
      <c r="F49" s="202"/>
      <c r="G49" s="202"/>
      <c r="H49" s="202"/>
      <c r="I49" s="203"/>
      <c r="J49" s="10"/>
      <c r="K49" s="1"/>
      <c r="L49" s="1"/>
    </row>
    <row r="50" spans="1:12" s="9" customFormat="1" ht="4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1"/>
      <c r="L50" s="1"/>
    </row>
    <row r="51" spans="1:12" s="9" customFormat="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</row>
    <row r="52" spans="1:12" s="9" customFormat="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</row>
    <row r="53" spans="1:12" s="9" customFormat="1" ht="14.25" customHeight="1">
      <c r="A53" s="2"/>
      <c r="B53" s="2"/>
      <c r="C53" s="2"/>
      <c r="D53" s="2"/>
      <c r="E53" s="214"/>
      <c r="F53" s="214"/>
      <c r="G53" s="214"/>
      <c r="H53" s="214"/>
      <c r="I53" s="214"/>
      <c r="J53" s="2"/>
      <c r="K53" s="1"/>
      <c r="L53" s="1"/>
    </row>
    <row r="54" spans="1:10" s="8" customFormat="1" ht="14.25">
      <c r="A54" s="47"/>
      <c r="B54" s="48"/>
      <c r="C54" s="48"/>
      <c r="D54" s="53"/>
      <c r="E54" s="85" t="s">
        <v>22</v>
      </c>
      <c r="F54" s="208">
        <v>42905</v>
      </c>
      <c r="G54" s="208"/>
      <c r="H54" s="208"/>
      <c r="I54" s="54"/>
      <c r="J54" s="24"/>
    </row>
    <row r="55" spans="1:10" s="8" customFormat="1" ht="14.25">
      <c r="A55" s="49"/>
      <c r="B55" s="7"/>
      <c r="C55" s="7"/>
      <c r="D55" s="7"/>
      <c r="E55" s="7"/>
      <c r="F55" s="7"/>
      <c r="G55" s="7"/>
      <c r="H55" s="7"/>
      <c r="I55" s="50"/>
      <c r="J55" s="24"/>
    </row>
    <row r="56" spans="1:10" s="8" customFormat="1" ht="14.25">
      <c r="A56" s="49"/>
      <c r="B56" s="7"/>
      <c r="C56" s="7"/>
      <c r="D56" s="215" t="s">
        <v>39</v>
      </c>
      <c r="E56" s="215"/>
      <c r="F56" s="215"/>
      <c r="G56" s="215"/>
      <c r="H56" s="215"/>
      <c r="I56" s="216"/>
      <c r="J56" s="24"/>
    </row>
    <row r="57" spans="1:10" s="8" customFormat="1" ht="14.25">
      <c r="A57" s="49"/>
      <c r="B57" s="7"/>
      <c r="C57" s="7"/>
      <c r="D57" s="7"/>
      <c r="E57" s="7"/>
      <c r="F57" s="7"/>
      <c r="G57" s="7"/>
      <c r="H57" s="7"/>
      <c r="I57" s="50"/>
      <c r="J57" s="24"/>
    </row>
    <row r="58" spans="1:10" s="8" customFormat="1" ht="14.25">
      <c r="A58" s="49"/>
      <c r="B58" s="7"/>
      <c r="C58" s="7"/>
      <c r="D58" s="7"/>
      <c r="E58" s="7"/>
      <c r="F58" s="7"/>
      <c r="G58" s="7"/>
      <c r="H58" s="7"/>
      <c r="I58" s="50"/>
      <c r="J58" s="24"/>
    </row>
    <row r="59" spans="1:10" s="8" customFormat="1" ht="14.25">
      <c r="A59" s="49"/>
      <c r="B59" s="7"/>
      <c r="C59" s="7"/>
      <c r="D59" s="210" t="str">
        <f>'[1]τεχν. εκθεση '!D42:H42</f>
        <v>Νικόλαος Γ. Καραγιάννης</v>
      </c>
      <c r="E59" s="210"/>
      <c r="F59" s="210"/>
      <c r="G59" s="210"/>
      <c r="H59" s="210"/>
      <c r="I59" s="211"/>
      <c r="J59" s="24"/>
    </row>
    <row r="60" spans="1:10" s="8" customFormat="1" ht="14.25">
      <c r="A60" s="51"/>
      <c r="B60" s="52"/>
      <c r="C60" s="52"/>
      <c r="D60" s="212" t="str">
        <f>'[1]τεχν. εκθεση '!D43:H43</f>
        <v> Πολιτικός Μηχανικός ΤΕ</v>
      </c>
      <c r="E60" s="212"/>
      <c r="F60" s="212"/>
      <c r="G60" s="212"/>
      <c r="H60" s="212"/>
      <c r="I60" s="213"/>
      <c r="J60" s="24"/>
    </row>
    <row r="61" spans="1:10" s="9" customFormat="1" ht="12.75">
      <c r="A61" s="25"/>
      <c r="B61" s="25"/>
      <c r="C61" s="25"/>
      <c r="D61" s="2"/>
      <c r="E61" s="2"/>
      <c r="F61" s="2"/>
      <c r="G61" s="2"/>
      <c r="H61" s="2"/>
      <c r="I61" s="2"/>
      <c r="J61" s="25"/>
    </row>
    <row r="62" spans="4:9" s="5" customFormat="1" ht="14.25">
      <c r="D62" s="3"/>
      <c r="E62" s="3"/>
      <c r="F62" s="3"/>
      <c r="G62" s="3"/>
      <c r="H62" s="3"/>
      <c r="I62" s="3"/>
    </row>
    <row r="63" spans="4:9" s="5" customFormat="1" ht="14.25">
      <c r="D63" s="3"/>
      <c r="E63" s="3"/>
      <c r="F63" s="3"/>
      <c r="G63" s="3"/>
      <c r="H63" s="3"/>
      <c r="I63" s="3"/>
    </row>
    <row r="64" spans="4:9" s="5" customFormat="1" ht="14.25">
      <c r="D64" s="3"/>
      <c r="E64" s="3"/>
      <c r="F64" s="3"/>
      <c r="G64" s="3"/>
      <c r="H64" s="80" t="s">
        <v>48</v>
      </c>
      <c r="I64" s="33" t="s">
        <v>43</v>
      </c>
    </row>
    <row r="65" s="5" customFormat="1" ht="14.25"/>
    <row r="66" s="5" customFormat="1" ht="14.25"/>
    <row r="67" s="5" customFormat="1" ht="14.25"/>
  </sheetData>
  <mergeCells count="16">
    <mergeCell ref="A9:I9"/>
    <mergeCell ref="B34:D34"/>
    <mergeCell ref="C26:D26"/>
    <mergeCell ref="C28:D28"/>
    <mergeCell ref="C23:H23"/>
    <mergeCell ref="C13:D13"/>
    <mergeCell ref="F54:H54"/>
    <mergeCell ref="B36:D36"/>
    <mergeCell ref="D59:I59"/>
    <mergeCell ref="D60:I60"/>
    <mergeCell ref="E53:I53"/>
    <mergeCell ref="D56:I56"/>
    <mergeCell ref="B38:D38"/>
    <mergeCell ref="B40:D40"/>
    <mergeCell ref="B44:D44"/>
    <mergeCell ref="A49:I49"/>
  </mergeCells>
  <printOptions/>
  <pageMargins left="0.75" right="0.75" top="1" bottom="1" header="0.5" footer="0.5"/>
  <pageSetup horizontalDpi="600" verticalDpi="600" orientation="portrait" paperSize="9" scale="94" r:id="rId2"/>
  <rowBreaks count="1" manualBreakCount="1">
    <brk id="68" max="8" man="1"/>
  </rowBreaks>
  <colBreaks count="2" manualBreakCount="2">
    <brk id="9" min="3" max="47" man="1"/>
    <brk id="10" min="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9"/>
  <sheetViews>
    <sheetView showZeros="0" workbookViewId="0" topLeftCell="A1">
      <selection activeCell="AC23" sqref="AC23"/>
    </sheetView>
  </sheetViews>
  <sheetFormatPr defaultColWidth="9.00390625" defaultRowHeight="12.75"/>
  <cols>
    <col min="1" max="1" width="2.625" style="140" customWidth="1"/>
    <col min="2" max="10" width="6.875" style="140" hidden="1" customWidth="1"/>
    <col min="11" max="11" width="10.00390625" style="140" hidden="1" customWidth="1"/>
    <col min="12" max="12" width="7.00390625" style="140" customWidth="1"/>
    <col min="13" max="13" width="36.875" style="166" customWidth="1"/>
    <col min="14" max="14" width="8.375" style="166" customWidth="1"/>
    <col min="15" max="15" width="3.875" style="140" customWidth="1"/>
    <col min="16" max="16" width="7.375" style="171" customWidth="1"/>
    <col min="17" max="17" width="13.25390625" style="168" hidden="1" customWidth="1"/>
    <col min="18" max="18" width="13.00390625" style="169" hidden="1" customWidth="1"/>
    <col min="19" max="19" width="14.25390625" style="140" hidden="1" customWidth="1"/>
    <col min="20" max="20" width="13.375" style="139" hidden="1" customWidth="1"/>
    <col min="21" max="21" width="1.25" style="139" hidden="1" customWidth="1"/>
    <col min="22" max="22" width="7.00390625" style="167" customWidth="1"/>
    <col min="23" max="23" width="8.625" style="139" customWidth="1"/>
    <col min="24" max="24" width="10.25390625" style="139" customWidth="1"/>
    <col min="25" max="25" width="8.875" style="139" customWidth="1"/>
    <col min="26" max="26" width="9.25390625" style="139" customWidth="1"/>
    <col min="27" max="27" width="10.125" style="139" customWidth="1"/>
    <col min="28" max="28" width="10.00390625" style="139" customWidth="1"/>
    <col min="29" max="29" width="6.125" style="139" customWidth="1"/>
    <col min="30" max="30" width="8.00390625" style="139" customWidth="1"/>
    <col min="31" max="16384" width="8.00390625" style="140" customWidth="1"/>
  </cols>
  <sheetData>
    <row r="1" spans="1:24" ht="12.75" customHeight="1">
      <c r="A1" s="245" t="s">
        <v>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7"/>
      <c r="N1" s="226" t="s">
        <v>13</v>
      </c>
      <c r="O1" s="227"/>
      <c r="P1" s="228"/>
      <c r="Q1" s="136"/>
      <c r="R1" s="137"/>
      <c r="S1" s="134"/>
      <c r="T1" s="138"/>
      <c r="U1" s="138"/>
      <c r="V1" s="240" t="s">
        <v>46</v>
      </c>
      <c r="W1" s="241"/>
      <c r="X1" s="138"/>
    </row>
    <row r="2" spans="1:24" ht="12.75" customHeight="1">
      <c r="A2" s="245" t="s">
        <v>20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7"/>
      <c r="N2" s="135"/>
      <c r="O2" s="134"/>
      <c r="P2" s="141"/>
      <c r="Q2" s="136"/>
      <c r="R2" s="137"/>
      <c r="S2" s="134"/>
      <c r="T2" s="138"/>
      <c r="U2" s="138"/>
      <c r="V2" s="162"/>
      <c r="W2" s="138"/>
      <c r="X2" s="138"/>
    </row>
    <row r="3" spans="1:24" ht="12.75" customHeight="1">
      <c r="A3" s="245" t="s">
        <v>15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7"/>
      <c r="N3" s="135"/>
      <c r="O3" s="142"/>
      <c r="P3" s="143"/>
      <c r="Q3" s="136"/>
      <c r="R3" s="137"/>
      <c r="S3" s="134"/>
      <c r="T3" s="138"/>
      <c r="U3" s="138"/>
      <c r="V3" s="162"/>
      <c r="W3" s="138"/>
      <c r="X3" s="138"/>
    </row>
    <row r="4" spans="1:24" ht="13.5" customHeight="1">
      <c r="A4" s="245" t="s">
        <v>16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7"/>
      <c r="N4" s="195" t="s">
        <v>17</v>
      </c>
      <c r="O4" s="229" t="str">
        <f>ΕΞΩΦΥΛΛΟ!C17</f>
        <v> ΣΥΝΤΗΡΗΣΗ ΟΔΙΚΟΥ</v>
      </c>
      <c r="P4" s="230"/>
      <c r="Q4" s="230"/>
      <c r="R4" s="230"/>
      <c r="S4" s="230"/>
      <c r="T4" s="230"/>
      <c r="U4" s="230"/>
      <c r="V4" s="230"/>
      <c r="W4" s="230"/>
      <c r="X4" s="231"/>
    </row>
    <row r="5" spans="1:24" ht="13.5" customHeight="1">
      <c r="A5" s="132"/>
      <c r="B5" s="133"/>
      <c r="C5" s="133"/>
      <c r="D5" s="133"/>
      <c r="E5" s="133"/>
      <c r="F5" s="133"/>
      <c r="G5" s="133"/>
      <c r="H5" s="133"/>
      <c r="I5" s="133"/>
      <c r="J5" s="134"/>
      <c r="K5" s="134"/>
      <c r="L5" s="134"/>
      <c r="M5" s="135"/>
      <c r="N5" s="135"/>
      <c r="O5" s="237" t="str">
        <f>ΕΞΩΦΥΛΛΟ!C19</f>
        <v>ΔΙΚΤΥΟΥ ΔΗΜΟΥ ΓΡΕΒΕΝΩΝ ΑΠΌ ΖΗΜΙΕΣ</v>
      </c>
      <c r="P5" s="238"/>
      <c r="Q5" s="238"/>
      <c r="R5" s="238"/>
      <c r="S5" s="238"/>
      <c r="T5" s="238"/>
      <c r="U5" s="238"/>
      <c r="V5" s="238"/>
      <c r="W5" s="238"/>
      <c r="X5" s="239"/>
    </row>
    <row r="6" spans="1:24" ht="13.5" customHeight="1" thickBot="1">
      <c r="A6" s="259" t="s">
        <v>21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1"/>
      <c r="M6" s="196" t="str">
        <f>ΕΞΩΦΥΛΛΟ!C13</f>
        <v>30/2017</v>
      </c>
      <c r="N6" s="135"/>
      <c r="O6" s="242" t="str">
        <f>ΕΞΩΦΥΛΛΟ!C21</f>
        <v>ΠΟΥ ΠΡΟΚΛΗΘΗΚΑΝ ΑΠΌ ΘΕΟΜΗΝΙΕΣ  </v>
      </c>
      <c r="P6" s="243"/>
      <c r="Q6" s="243"/>
      <c r="R6" s="243"/>
      <c r="S6" s="243"/>
      <c r="T6" s="243"/>
      <c r="U6" s="243"/>
      <c r="V6" s="243"/>
      <c r="W6" s="243"/>
      <c r="X6" s="244"/>
    </row>
    <row r="7" spans="1:24" ht="12.75" customHeight="1" thickBo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232" t="s">
        <v>24</v>
      </c>
      <c r="N7" s="233"/>
      <c r="O7" s="233"/>
      <c r="P7" s="234">
        <f>X37</f>
        <v>74399.99689999998</v>
      </c>
      <c r="Q7" s="235"/>
      <c r="R7" s="235"/>
      <c r="S7" s="235"/>
      <c r="T7" s="235"/>
      <c r="U7" s="235"/>
      <c r="V7" s="236"/>
      <c r="W7" s="144"/>
      <c r="X7" s="138"/>
    </row>
    <row r="8" spans="1:24" ht="11.25" thickBo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146"/>
      <c r="O8" s="147"/>
      <c r="P8" s="148"/>
      <c r="Q8" s="149"/>
      <c r="R8" s="150"/>
      <c r="S8" s="151" t="s">
        <v>38</v>
      </c>
      <c r="T8" s="152"/>
      <c r="U8" s="152"/>
      <c r="V8" s="187"/>
      <c r="W8" s="153"/>
      <c r="X8" s="153"/>
    </row>
    <row r="9" spans="1:24" ht="12.75" customHeight="1">
      <c r="A9" s="262" t="s">
        <v>25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256" t="s">
        <v>27</v>
      </c>
      <c r="M9" s="256" t="s">
        <v>28</v>
      </c>
      <c r="N9" s="78" t="s">
        <v>29</v>
      </c>
      <c r="O9" s="256" t="s">
        <v>18</v>
      </c>
      <c r="P9" s="253" t="s">
        <v>30</v>
      </c>
      <c r="Q9" s="102" t="s">
        <v>31</v>
      </c>
      <c r="R9" s="103" t="s">
        <v>32</v>
      </c>
      <c r="S9" s="67"/>
      <c r="T9" s="104" t="s">
        <v>31</v>
      </c>
      <c r="U9" s="105" t="s">
        <v>32</v>
      </c>
      <c r="V9" s="248" t="s">
        <v>33</v>
      </c>
      <c r="W9" s="248" t="s">
        <v>32</v>
      </c>
      <c r="X9" s="249"/>
    </row>
    <row r="10" spans="1:24" ht="21.75" thickBot="1">
      <c r="A10" s="263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255"/>
      <c r="M10" s="255"/>
      <c r="N10" s="79" t="s">
        <v>34</v>
      </c>
      <c r="O10" s="255"/>
      <c r="P10" s="254"/>
      <c r="Q10" s="106" t="s">
        <v>35</v>
      </c>
      <c r="R10" s="107" t="s">
        <v>36</v>
      </c>
      <c r="S10" s="68" t="s">
        <v>37</v>
      </c>
      <c r="T10" s="69" t="s">
        <v>35</v>
      </c>
      <c r="U10" s="108" t="s">
        <v>36</v>
      </c>
      <c r="V10" s="255"/>
      <c r="W10" s="69" t="s">
        <v>36</v>
      </c>
      <c r="X10" s="70" t="s">
        <v>37</v>
      </c>
    </row>
    <row r="11" spans="1:30" s="92" customFormat="1" ht="10.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5"/>
      <c r="N11" s="155"/>
      <c r="O11" s="154"/>
      <c r="P11" s="156"/>
      <c r="Q11" s="156"/>
      <c r="R11" s="157"/>
      <c r="S11" s="154"/>
      <c r="T11" s="158"/>
      <c r="U11" s="158"/>
      <c r="V11" s="188"/>
      <c r="W11" s="158"/>
      <c r="X11" s="158"/>
      <c r="Y11" s="93"/>
      <c r="Z11" s="93"/>
      <c r="AA11" s="93"/>
      <c r="AB11" s="93"/>
      <c r="AC11" s="93"/>
      <c r="AD11" s="93"/>
    </row>
    <row r="12" spans="1:30" s="92" customFormat="1" ht="12" customHeight="1" thickBot="1">
      <c r="A12" s="90"/>
      <c r="B12" s="90"/>
      <c r="C12" s="90"/>
      <c r="D12" s="90"/>
      <c r="E12" s="90"/>
      <c r="F12" s="90"/>
      <c r="G12" s="91"/>
      <c r="H12" s="91"/>
      <c r="I12" s="91"/>
      <c r="J12" s="91"/>
      <c r="K12" s="90"/>
      <c r="M12" s="221" t="s">
        <v>94</v>
      </c>
      <c r="N12" s="221"/>
      <c r="P12" s="111"/>
      <c r="Q12" s="93"/>
      <c r="R12" s="94"/>
      <c r="S12" s="94"/>
      <c r="T12" s="94"/>
      <c r="U12" s="93"/>
      <c r="V12" s="189"/>
      <c r="W12" s="93"/>
      <c r="X12" s="93"/>
      <c r="Y12" s="93"/>
      <c r="Z12" s="93"/>
      <c r="AA12" s="93"/>
      <c r="AB12" s="93"/>
      <c r="AC12" s="93"/>
      <c r="AD12" s="93"/>
    </row>
    <row r="13" spans="1:30" s="92" customFormat="1" ht="21">
      <c r="A13" s="115">
        <v>1</v>
      </c>
      <c r="B13" s="116"/>
      <c r="C13" s="116"/>
      <c r="D13" s="116"/>
      <c r="E13" s="116"/>
      <c r="F13" s="116"/>
      <c r="G13" s="117"/>
      <c r="H13" s="117"/>
      <c r="I13" s="117"/>
      <c r="J13" s="117"/>
      <c r="K13" s="116"/>
      <c r="L13" s="124" t="s">
        <v>67</v>
      </c>
      <c r="M13" s="125" t="s">
        <v>68</v>
      </c>
      <c r="N13" s="124" t="s">
        <v>69</v>
      </c>
      <c r="O13" s="124" t="s">
        <v>64</v>
      </c>
      <c r="P13" s="178">
        <v>200</v>
      </c>
      <c r="Q13" s="119">
        <v>4.14</v>
      </c>
      <c r="R13" s="118"/>
      <c r="S13" s="118"/>
      <c r="T13" s="118"/>
      <c r="U13" s="119">
        <v>4.9</v>
      </c>
      <c r="V13" s="190">
        <v>4.9</v>
      </c>
      <c r="W13" s="120">
        <f>V13*P13</f>
        <v>980.0000000000001</v>
      </c>
      <c r="X13" s="93"/>
      <c r="Y13" s="93"/>
      <c r="Z13" s="93"/>
      <c r="AA13" s="93"/>
      <c r="AB13" s="93"/>
      <c r="AC13" s="93"/>
      <c r="AD13" s="93"/>
    </row>
    <row r="14" spans="1:30" s="92" customFormat="1" ht="10.5">
      <c r="A14" s="96"/>
      <c r="B14" s="87"/>
      <c r="C14" s="87"/>
      <c r="D14" s="87"/>
      <c r="E14" s="87"/>
      <c r="F14" s="87"/>
      <c r="G14" s="88"/>
      <c r="H14" s="88"/>
      <c r="I14" s="88"/>
      <c r="J14" s="88"/>
      <c r="K14" s="87"/>
      <c r="L14" s="126"/>
      <c r="M14" s="127" t="s">
        <v>70</v>
      </c>
      <c r="N14" s="126"/>
      <c r="O14" s="126"/>
      <c r="P14" s="179"/>
      <c r="Q14" s="84"/>
      <c r="R14" s="89"/>
      <c r="S14" s="89"/>
      <c r="T14" s="89"/>
      <c r="U14" s="84"/>
      <c r="V14" s="191"/>
      <c r="W14" s="101">
        <f aca="true" t="shared" si="0" ref="W14:W25">V14*P14</f>
        <v>0</v>
      </c>
      <c r="X14" s="93"/>
      <c r="Y14" s="180"/>
      <c r="Z14" s="93"/>
      <c r="AA14" s="93"/>
      <c r="AB14" s="93"/>
      <c r="AC14" s="93"/>
      <c r="AD14" s="93"/>
    </row>
    <row r="15" spans="1:30" s="92" customFormat="1" ht="11.25">
      <c r="A15" s="96">
        <v>2</v>
      </c>
      <c r="B15" s="87"/>
      <c r="C15" s="87"/>
      <c r="D15" s="87"/>
      <c r="E15" s="87"/>
      <c r="F15" s="87"/>
      <c r="G15" s="88"/>
      <c r="H15" s="88"/>
      <c r="I15" s="88"/>
      <c r="J15" s="88"/>
      <c r="K15" s="87"/>
      <c r="L15" s="126" t="s">
        <v>90</v>
      </c>
      <c r="M15" s="127" t="s">
        <v>91</v>
      </c>
      <c r="N15" s="126" t="s">
        <v>71</v>
      </c>
      <c r="O15" s="126" t="s">
        <v>92</v>
      </c>
      <c r="P15" s="84">
        <v>10</v>
      </c>
      <c r="Q15" s="89"/>
      <c r="R15" s="89"/>
      <c r="S15" s="89"/>
      <c r="T15" s="89"/>
      <c r="U15" s="84"/>
      <c r="V15" s="191">
        <v>26.5</v>
      </c>
      <c r="W15" s="101">
        <f>V15*P15</f>
        <v>265</v>
      </c>
      <c r="X15" s="93"/>
      <c r="Y15" s="93"/>
      <c r="Z15" s="93"/>
      <c r="AA15" s="93"/>
      <c r="AB15" s="93"/>
      <c r="AC15" s="93"/>
      <c r="AD15" s="93"/>
    </row>
    <row r="16" spans="1:30" s="92" customFormat="1" ht="31.5">
      <c r="A16" s="96">
        <v>3</v>
      </c>
      <c r="B16" s="87"/>
      <c r="C16" s="87"/>
      <c r="D16" s="87"/>
      <c r="E16" s="87"/>
      <c r="F16" s="87"/>
      <c r="G16" s="88"/>
      <c r="H16" s="88"/>
      <c r="I16" s="88"/>
      <c r="J16" s="88"/>
      <c r="K16" s="87"/>
      <c r="L16" s="126" t="s">
        <v>101</v>
      </c>
      <c r="M16" s="127" t="s">
        <v>102</v>
      </c>
      <c r="N16" s="126" t="s">
        <v>72</v>
      </c>
      <c r="O16" s="126" t="s">
        <v>64</v>
      </c>
      <c r="P16" s="84">
        <v>30</v>
      </c>
      <c r="Q16" s="89"/>
      <c r="R16" s="89"/>
      <c r="S16" s="89"/>
      <c r="T16" s="89"/>
      <c r="U16" s="84"/>
      <c r="V16" s="191">
        <v>94.2</v>
      </c>
      <c r="W16" s="101">
        <f>V16*P16</f>
        <v>2826</v>
      </c>
      <c r="X16" s="93"/>
      <c r="Y16" s="93"/>
      <c r="Z16" s="93"/>
      <c r="AA16" s="93"/>
      <c r="AB16" s="93"/>
      <c r="AC16" s="93"/>
      <c r="AD16" s="93"/>
    </row>
    <row r="17" spans="1:30" s="92" customFormat="1" ht="31.5">
      <c r="A17" s="96">
        <v>4</v>
      </c>
      <c r="B17" s="87"/>
      <c r="C17" s="87"/>
      <c r="D17" s="87"/>
      <c r="E17" s="87"/>
      <c r="F17" s="87"/>
      <c r="G17" s="88"/>
      <c r="H17" s="88"/>
      <c r="I17" s="88"/>
      <c r="J17" s="88"/>
      <c r="K17" s="87"/>
      <c r="L17" s="126" t="s">
        <v>73</v>
      </c>
      <c r="M17" s="127" t="s">
        <v>74</v>
      </c>
      <c r="N17" s="126" t="s">
        <v>72</v>
      </c>
      <c r="O17" s="126" t="s">
        <v>64</v>
      </c>
      <c r="P17" s="128">
        <v>50</v>
      </c>
      <c r="Q17" s="84"/>
      <c r="R17" s="89"/>
      <c r="S17" s="89"/>
      <c r="T17" s="89"/>
      <c r="U17" s="84"/>
      <c r="V17" s="191">
        <v>104</v>
      </c>
      <c r="W17" s="101">
        <f t="shared" si="0"/>
        <v>5200</v>
      </c>
      <c r="X17" s="93"/>
      <c r="Y17" s="93"/>
      <c r="Z17" s="93"/>
      <c r="AA17" s="93"/>
      <c r="AB17" s="93"/>
      <c r="AC17" s="93"/>
      <c r="AD17" s="93"/>
    </row>
    <row r="18" spans="1:30" s="92" customFormat="1" ht="21">
      <c r="A18" s="96">
        <v>5</v>
      </c>
      <c r="B18" s="87"/>
      <c r="C18" s="87"/>
      <c r="D18" s="87"/>
      <c r="E18" s="87"/>
      <c r="F18" s="87"/>
      <c r="G18" s="88"/>
      <c r="H18" s="88"/>
      <c r="I18" s="88"/>
      <c r="J18" s="88"/>
      <c r="K18" s="87"/>
      <c r="L18" s="126" t="s">
        <v>75</v>
      </c>
      <c r="M18" s="127" t="s">
        <v>76</v>
      </c>
      <c r="N18" s="126" t="s">
        <v>77</v>
      </c>
      <c r="O18" s="126" t="s">
        <v>65</v>
      </c>
      <c r="P18" s="128">
        <v>900</v>
      </c>
      <c r="Q18" s="84"/>
      <c r="R18" s="89"/>
      <c r="S18" s="89"/>
      <c r="T18" s="89"/>
      <c r="U18" s="84"/>
      <c r="V18" s="191">
        <v>1.15</v>
      </c>
      <c r="W18" s="101">
        <f t="shared" si="0"/>
        <v>1035</v>
      </c>
      <c r="X18" s="93"/>
      <c r="Y18" s="93"/>
      <c r="Z18" s="93"/>
      <c r="AA18" s="93"/>
      <c r="AB18" s="93"/>
      <c r="AC18" s="93"/>
      <c r="AD18" s="93"/>
    </row>
    <row r="19" spans="1:30" s="92" customFormat="1" ht="21">
      <c r="A19" s="96">
        <v>6</v>
      </c>
      <c r="B19" s="87"/>
      <c r="C19" s="87"/>
      <c r="D19" s="87"/>
      <c r="E19" s="87"/>
      <c r="F19" s="87"/>
      <c r="G19" s="88"/>
      <c r="H19" s="88"/>
      <c r="I19" s="88"/>
      <c r="J19" s="88"/>
      <c r="K19" s="87"/>
      <c r="L19" s="126" t="s">
        <v>78</v>
      </c>
      <c r="M19" s="127" t="s">
        <v>79</v>
      </c>
      <c r="N19" s="126" t="s">
        <v>80</v>
      </c>
      <c r="O19" s="126" t="s">
        <v>65</v>
      </c>
      <c r="P19" s="128">
        <v>100</v>
      </c>
      <c r="Q19" s="84"/>
      <c r="R19" s="89"/>
      <c r="S19" s="89"/>
      <c r="T19" s="89"/>
      <c r="U19" s="84"/>
      <c r="V19" s="191">
        <v>1.15</v>
      </c>
      <c r="W19" s="101">
        <f t="shared" si="0"/>
        <v>114.99999999999999</v>
      </c>
      <c r="X19" s="93"/>
      <c r="Y19" s="93"/>
      <c r="Z19" s="93"/>
      <c r="AA19" s="93"/>
      <c r="AB19" s="93"/>
      <c r="AC19" s="93"/>
      <c r="AD19" s="93"/>
    </row>
    <row r="20" spans="1:30" s="92" customFormat="1" ht="10.5">
      <c r="A20" s="96"/>
      <c r="B20" s="87"/>
      <c r="C20" s="87"/>
      <c r="D20" s="87"/>
      <c r="E20" s="87"/>
      <c r="F20" s="87"/>
      <c r="G20" s="88"/>
      <c r="H20" s="88"/>
      <c r="I20" s="88"/>
      <c r="J20" s="88"/>
      <c r="K20" s="87"/>
      <c r="L20" s="129" t="s">
        <v>99</v>
      </c>
      <c r="M20" s="127" t="s">
        <v>100</v>
      </c>
      <c r="N20" s="129"/>
      <c r="O20" s="129"/>
      <c r="P20" s="128"/>
      <c r="Q20" s="84"/>
      <c r="R20" s="89"/>
      <c r="S20" s="89"/>
      <c r="T20" s="89"/>
      <c r="U20" s="84"/>
      <c r="V20" s="191"/>
      <c r="W20" s="101">
        <f t="shared" si="0"/>
        <v>0</v>
      </c>
      <c r="X20" s="93"/>
      <c r="Y20" s="93"/>
      <c r="Z20" s="93"/>
      <c r="AA20" s="93"/>
      <c r="AB20" s="93"/>
      <c r="AC20" s="93"/>
      <c r="AD20" s="93"/>
    </row>
    <row r="21" spans="1:30" s="92" customFormat="1" ht="21">
      <c r="A21" s="96">
        <v>7</v>
      </c>
      <c r="B21" s="87"/>
      <c r="C21" s="87"/>
      <c r="D21" s="87"/>
      <c r="E21" s="87"/>
      <c r="F21" s="87"/>
      <c r="G21" s="88"/>
      <c r="H21" s="88"/>
      <c r="I21" s="88"/>
      <c r="J21" s="88"/>
      <c r="K21" s="87"/>
      <c r="L21" s="129" t="s">
        <v>95</v>
      </c>
      <c r="M21" s="127" t="s">
        <v>96</v>
      </c>
      <c r="N21" s="129" t="s">
        <v>97</v>
      </c>
      <c r="O21" s="129" t="s">
        <v>98</v>
      </c>
      <c r="P21" s="84">
        <v>1000</v>
      </c>
      <c r="Q21" s="84"/>
      <c r="R21" s="89"/>
      <c r="S21" s="89"/>
      <c r="T21" s="89"/>
      <c r="U21" s="84"/>
      <c r="V21" s="191">
        <v>2.81</v>
      </c>
      <c r="W21" s="101">
        <f t="shared" si="0"/>
        <v>2810</v>
      </c>
      <c r="X21" s="93">
        <v>90</v>
      </c>
      <c r="Y21" s="93">
        <v>0.19</v>
      </c>
      <c r="Z21" s="93">
        <v>0.1</v>
      </c>
      <c r="AA21" s="93">
        <f>Z21*Y21*X21</f>
        <v>1.7100000000000002</v>
      </c>
      <c r="AB21" s="93">
        <f>AA21+1.1</f>
        <v>2.8100000000000005</v>
      </c>
      <c r="AC21" s="93"/>
      <c r="AD21" s="93"/>
    </row>
    <row r="22" spans="1:30" s="92" customFormat="1" ht="10.5">
      <c r="A22" s="96"/>
      <c r="B22" s="87"/>
      <c r="C22" s="87"/>
      <c r="D22" s="87"/>
      <c r="E22" s="87"/>
      <c r="F22" s="87"/>
      <c r="G22" s="88"/>
      <c r="H22" s="88"/>
      <c r="I22" s="88"/>
      <c r="J22" s="88"/>
      <c r="K22" s="87"/>
      <c r="L22" s="129" t="s">
        <v>57</v>
      </c>
      <c r="M22" s="127" t="s">
        <v>58</v>
      </c>
      <c r="N22" s="129"/>
      <c r="O22" s="129"/>
      <c r="P22" s="84"/>
      <c r="Q22" s="84"/>
      <c r="R22" s="89"/>
      <c r="S22" s="89"/>
      <c r="T22" s="89"/>
      <c r="U22" s="84"/>
      <c r="V22" s="191"/>
      <c r="W22" s="101"/>
      <c r="X22" s="93"/>
      <c r="Y22" s="93"/>
      <c r="Z22" s="93"/>
      <c r="AA22" s="93"/>
      <c r="AB22" s="93"/>
      <c r="AC22" s="93"/>
      <c r="AD22" s="93"/>
    </row>
    <row r="23" spans="1:30" s="92" customFormat="1" ht="21">
      <c r="A23" s="96">
        <v>8</v>
      </c>
      <c r="B23" s="87"/>
      <c r="C23" s="87"/>
      <c r="D23" s="87"/>
      <c r="E23" s="87"/>
      <c r="F23" s="87"/>
      <c r="G23" s="88"/>
      <c r="H23" s="88"/>
      <c r="I23" s="88"/>
      <c r="J23" s="88"/>
      <c r="K23" s="87"/>
      <c r="L23" s="129" t="s">
        <v>60</v>
      </c>
      <c r="M23" s="127" t="s">
        <v>89</v>
      </c>
      <c r="N23" s="129" t="s">
        <v>59</v>
      </c>
      <c r="O23" s="126" t="s">
        <v>49</v>
      </c>
      <c r="P23" s="84">
        <v>2350</v>
      </c>
      <c r="Q23" s="84"/>
      <c r="R23" s="89"/>
      <c r="S23" s="89"/>
      <c r="T23" s="89"/>
      <c r="U23" s="84"/>
      <c r="V23" s="191">
        <v>2.91</v>
      </c>
      <c r="W23" s="101">
        <f t="shared" si="0"/>
        <v>6838.5</v>
      </c>
      <c r="X23" s="93">
        <v>90</v>
      </c>
      <c r="Y23" s="93">
        <v>0.19</v>
      </c>
      <c r="Z23" s="93">
        <v>0.1</v>
      </c>
      <c r="AA23" s="93">
        <f>Z23*Y23*X23</f>
        <v>1.7100000000000002</v>
      </c>
      <c r="AB23" s="93">
        <f>AA23+1.2</f>
        <v>2.91</v>
      </c>
      <c r="AC23" s="93"/>
      <c r="AD23" s="93"/>
    </row>
    <row r="24" spans="1:30" s="92" customFormat="1" ht="11.25">
      <c r="A24" s="96">
        <v>9</v>
      </c>
      <c r="B24" s="87"/>
      <c r="C24" s="87"/>
      <c r="D24" s="87"/>
      <c r="E24" s="87"/>
      <c r="F24" s="87"/>
      <c r="G24" s="88"/>
      <c r="H24" s="88"/>
      <c r="I24" s="88"/>
      <c r="J24" s="88"/>
      <c r="K24" s="87"/>
      <c r="L24" s="129" t="s">
        <v>50</v>
      </c>
      <c r="M24" s="127" t="s">
        <v>51</v>
      </c>
      <c r="N24" s="129" t="s">
        <v>52</v>
      </c>
      <c r="O24" s="126" t="s">
        <v>49</v>
      </c>
      <c r="P24" s="128">
        <f>P23</f>
        <v>2350</v>
      </c>
      <c r="Q24" s="84"/>
      <c r="R24" s="89"/>
      <c r="S24" s="89"/>
      <c r="T24" s="89"/>
      <c r="U24" s="84"/>
      <c r="V24" s="191">
        <v>1.2</v>
      </c>
      <c r="W24" s="101">
        <f t="shared" si="0"/>
        <v>2820</v>
      </c>
      <c r="X24" s="93">
        <v>7.7</v>
      </c>
      <c r="Y24" s="93"/>
      <c r="Z24" s="93"/>
      <c r="AA24" s="93"/>
      <c r="AB24" s="93"/>
      <c r="AC24" s="93"/>
      <c r="AD24" s="93"/>
    </row>
    <row r="25" spans="1:30" s="92" customFormat="1" ht="21">
      <c r="A25" s="96">
        <v>10</v>
      </c>
      <c r="B25" s="87"/>
      <c r="C25" s="87"/>
      <c r="D25" s="87"/>
      <c r="E25" s="87"/>
      <c r="F25" s="87"/>
      <c r="G25" s="88"/>
      <c r="H25" s="88"/>
      <c r="I25" s="88"/>
      <c r="J25" s="88"/>
      <c r="K25" s="87"/>
      <c r="L25" s="175" t="s">
        <v>53</v>
      </c>
      <c r="M25" s="176" t="s">
        <v>63</v>
      </c>
      <c r="N25" s="175" t="s">
        <v>93</v>
      </c>
      <c r="O25" s="177" t="s">
        <v>49</v>
      </c>
      <c r="P25" s="84">
        <f>P24</f>
        <v>2350</v>
      </c>
      <c r="Q25" s="84"/>
      <c r="R25" s="89"/>
      <c r="S25" s="89"/>
      <c r="T25" s="89"/>
      <c r="U25" s="84"/>
      <c r="V25" s="191">
        <v>8.31</v>
      </c>
      <c r="W25" s="101">
        <f t="shared" si="0"/>
        <v>19528.5</v>
      </c>
      <c r="X25" s="93">
        <v>40</v>
      </c>
      <c r="Y25" s="93">
        <v>0.19</v>
      </c>
      <c r="Z25" s="93">
        <f>Y25*X25/11.5</f>
        <v>0.6608695652173913</v>
      </c>
      <c r="AA25" s="93">
        <v>7.7</v>
      </c>
      <c r="AB25" s="174">
        <f>+AA25+Z25</f>
        <v>8.360869565217392</v>
      </c>
      <c r="AC25" s="93"/>
      <c r="AD25" s="93"/>
    </row>
    <row r="26" spans="1:30" s="92" customFormat="1" ht="10.5">
      <c r="A26" s="96"/>
      <c r="B26" s="87"/>
      <c r="C26" s="87"/>
      <c r="D26" s="87"/>
      <c r="E26" s="87"/>
      <c r="F26" s="87"/>
      <c r="G26" s="88"/>
      <c r="H26" s="88"/>
      <c r="I26" s="88"/>
      <c r="J26" s="88"/>
      <c r="K26" s="87"/>
      <c r="L26" s="129" t="s">
        <v>81</v>
      </c>
      <c r="M26" s="127" t="s">
        <v>82</v>
      </c>
      <c r="N26" s="129"/>
      <c r="O26" s="129"/>
      <c r="P26" s="128"/>
      <c r="Q26" s="84"/>
      <c r="R26" s="89"/>
      <c r="S26" s="89"/>
      <c r="T26" s="89"/>
      <c r="U26" s="84"/>
      <c r="V26" s="191"/>
      <c r="W26" s="101">
        <f>V26*P26</f>
        <v>0</v>
      </c>
      <c r="X26" s="93"/>
      <c r="Y26" s="93"/>
      <c r="Z26" s="93"/>
      <c r="AA26" s="93"/>
      <c r="AB26" s="93"/>
      <c r="AC26" s="93"/>
      <c r="AD26" s="93"/>
    </row>
    <row r="27" spans="1:30" s="92" customFormat="1" ht="12.75" customHeight="1">
      <c r="A27" s="96">
        <v>11</v>
      </c>
      <c r="B27" s="87"/>
      <c r="C27" s="87"/>
      <c r="D27" s="87"/>
      <c r="E27" s="87"/>
      <c r="F27" s="87"/>
      <c r="G27" s="88"/>
      <c r="H27" s="88"/>
      <c r="I27" s="88"/>
      <c r="J27" s="88"/>
      <c r="K27" s="87"/>
      <c r="L27" s="129" t="s">
        <v>83</v>
      </c>
      <c r="M27" s="127" t="s">
        <v>84</v>
      </c>
      <c r="N27" s="129" t="s">
        <v>85</v>
      </c>
      <c r="O27" s="129" t="s">
        <v>55</v>
      </c>
      <c r="P27" s="128">
        <v>90</v>
      </c>
      <c r="Q27" s="84"/>
      <c r="R27" s="89"/>
      <c r="S27" s="89"/>
      <c r="T27" s="89"/>
      <c r="U27" s="84"/>
      <c r="V27" s="191">
        <v>12.05</v>
      </c>
      <c r="W27" s="101">
        <f>V27*P27</f>
        <v>1084.5</v>
      </c>
      <c r="X27" s="93"/>
      <c r="Y27" s="93"/>
      <c r="Z27" s="93"/>
      <c r="AA27" s="93"/>
      <c r="AB27" s="93"/>
      <c r="AC27" s="93"/>
      <c r="AD27" s="93"/>
    </row>
    <row r="28" spans="1:30" s="92" customFormat="1" ht="11.25" thickBot="1">
      <c r="A28" s="97">
        <v>12</v>
      </c>
      <c r="B28" s="98"/>
      <c r="C28" s="98"/>
      <c r="D28" s="98"/>
      <c r="E28" s="98"/>
      <c r="F28" s="98"/>
      <c r="G28" s="99"/>
      <c r="H28" s="99"/>
      <c r="I28" s="99"/>
      <c r="J28" s="99"/>
      <c r="K28" s="98"/>
      <c r="L28" s="184" t="s">
        <v>86</v>
      </c>
      <c r="M28" s="185" t="s">
        <v>87</v>
      </c>
      <c r="N28" s="184" t="s">
        <v>88</v>
      </c>
      <c r="O28" s="184" t="s">
        <v>65</v>
      </c>
      <c r="P28" s="186">
        <v>250</v>
      </c>
      <c r="Q28" s="121"/>
      <c r="R28" s="100"/>
      <c r="S28" s="100"/>
      <c r="T28" s="100"/>
      <c r="U28" s="121"/>
      <c r="V28" s="192">
        <v>2.7</v>
      </c>
      <c r="W28" s="122">
        <f>V28*P28</f>
        <v>675</v>
      </c>
      <c r="X28" s="93"/>
      <c r="Y28" s="93"/>
      <c r="Z28" s="93"/>
      <c r="AA28" s="93"/>
      <c r="AB28" s="93"/>
      <c r="AC28" s="93"/>
      <c r="AD28" s="93"/>
    </row>
    <row r="29" spans="1:30" s="92" customFormat="1" ht="12" customHeight="1" thickBot="1">
      <c r="A29" s="95"/>
      <c r="B29" s="90"/>
      <c r="C29" s="90"/>
      <c r="D29" s="90"/>
      <c r="E29" s="90"/>
      <c r="F29" s="90"/>
      <c r="G29" s="91"/>
      <c r="H29" s="91"/>
      <c r="I29" s="91"/>
      <c r="J29" s="91"/>
      <c r="K29" s="90"/>
      <c r="L29" s="90"/>
      <c r="M29" s="90"/>
      <c r="N29" s="250" t="s">
        <v>56</v>
      </c>
      <c r="O29" s="251"/>
      <c r="P29" s="251"/>
      <c r="Q29" s="251"/>
      <c r="R29" s="251"/>
      <c r="S29" s="251"/>
      <c r="T29" s="251"/>
      <c r="U29" s="251"/>
      <c r="V29" s="252"/>
      <c r="W29" s="112">
        <f>SUM(W13:W28)</f>
        <v>44177.5</v>
      </c>
      <c r="X29" s="131">
        <f>W29</f>
        <v>44177.5</v>
      </c>
      <c r="Y29" s="93">
        <f>Y31/1.18</f>
        <v>44215.18054532057</v>
      </c>
      <c r="Z29" s="93">
        <f>Y29-X29</f>
        <v>37.680545320567035</v>
      </c>
      <c r="AA29" s="93"/>
      <c r="AB29" s="93"/>
      <c r="AC29" s="93"/>
      <c r="AD29" s="93"/>
    </row>
    <row r="30" spans="1:24" ht="12" customHeight="1" thickBot="1">
      <c r="A30" s="159"/>
      <c r="B30" s="159"/>
      <c r="C30" s="159"/>
      <c r="D30" s="159"/>
      <c r="E30" s="159"/>
      <c r="F30" s="159"/>
      <c r="G30" s="160"/>
      <c r="H30" s="160"/>
      <c r="I30" s="160"/>
      <c r="J30" s="160"/>
      <c r="K30" s="159"/>
      <c r="L30" s="159"/>
      <c r="M30" s="161"/>
      <c r="N30" s="161"/>
      <c r="O30" s="159"/>
      <c r="P30" s="162"/>
      <c r="Q30" s="163"/>
      <c r="R30" s="163"/>
      <c r="S30" s="163"/>
      <c r="T30" s="164"/>
      <c r="U30" s="220" t="s">
        <v>3</v>
      </c>
      <c r="V30" s="225"/>
      <c r="W30" s="225"/>
      <c r="X30" s="130">
        <f>X29*0.18</f>
        <v>7951.95</v>
      </c>
    </row>
    <row r="31" spans="13:25" ht="12" customHeight="1" thickBot="1">
      <c r="M31" s="140"/>
      <c r="N31" s="165" t="s">
        <v>22</v>
      </c>
      <c r="O31" s="257">
        <f>M32</f>
        <v>42905</v>
      </c>
      <c r="P31" s="258"/>
      <c r="Q31" s="163"/>
      <c r="R31" s="163"/>
      <c r="S31" s="163"/>
      <c r="T31" s="164"/>
      <c r="U31" s="130"/>
      <c r="V31" s="220" t="s">
        <v>0</v>
      </c>
      <c r="W31" s="220"/>
      <c r="X31" s="130">
        <f>X30+X29</f>
        <v>52129.45</v>
      </c>
      <c r="Y31" s="139">
        <f>Y33/1.15</f>
        <v>52173.913043478264</v>
      </c>
    </row>
    <row r="32" spans="1:24" ht="12" customHeight="1" thickBot="1">
      <c r="A32" s="222" t="str">
        <f>'[2]ΕΞΩΦΥΛΛΟ'!E52</f>
        <v>ΓΡΕΒΕΝΑ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4"/>
      <c r="M32" s="194">
        <f>ΕΞΩΦΥΛΛΟ!F54</f>
        <v>42905</v>
      </c>
      <c r="N32" s="217" t="s">
        <v>4</v>
      </c>
      <c r="O32" s="218"/>
      <c r="P32" s="219"/>
      <c r="Q32" s="163"/>
      <c r="R32" s="163"/>
      <c r="S32" s="163"/>
      <c r="T32" s="164"/>
      <c r="U32" s="130" t="s">
        <v>1</v>
      </c>
      <c r="V32" s="220" t="s">
        <v>1</v>
      </c>
      <c r="W32" s="220"/>
      <c r="X32" s="130">
        <f>X31*0.15</f>
        <v>7819.4175</v>
      </c>
    </row>
    <row r="33" spans="13:25" ht="12" customHeight="1" thickBot="1">
      <c r="M33" s="181" t="s">
        <v>19</v>
      </c>
      <c r="N33" s="182"/>
      <c r="O33" s="182"/>
      <c r="P33" s="182"/>
      <c r="Q33" s="182"/>
      <c r="R33" s="182"/>
      <c r="S33" s="182"/>
      <c r="T33" s="182"/>
      <c r="U33" s="182"/>
      <c r="V33" s="193"/>
      <c r="W33" s="182"/>
      <c r="X33" s="183">
        <f>X32+X31</f>
        <v>59948.86749999999</v>
      </c>
      <c r="Y33" s="139">
        <f>Y35</f>
        <v>60000</v>
      </c>
    </row>
    <row r="34" spans="1:24" ht="12" customHeight="1" thickBot="1">
      <c r="A34" s="159"/>
      <c r="B34" s="159"/>
      <c r="C34" s="159"/>
      <c r="D34" s="159"/>
      <c r="E34" s="159"/>
      <c r="F34" s="159"/>
      <c r="G34" s="160"/>
      <c r="H34" s="160"/>
      <c r="I34" s="160"/>
      <c r="J34" s="160"/>
      <c r="K34" s="159"/>
      <c r="L34" s="159"/>
      <c r="M34" s="161"/>
      <c r="N34" s="161"/>
      <c r="O34" s="159"/>
      <c r="P34" s="162"/>
      <c r="Q34" s="163"/>
      <c r="R34" s="163"/>
      <c r="S34" s="163"/>
      <c r="T34" s="164"/>
      <c r="U34" s="220" t="s">
        <v>45</v>
      </c>
      <c r="V34" s="220"/>
      <c r="W34" s="220"/>
      <c r="X34" s="130">
        <v>51.13</v>
      </c>
    </row>
    <row r="35" spans="1:28" ht="12" customHeight="1" thickBot="1">
      <c r="A35" s="217" t="s">
        <v>44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9"/>
      <c r="N35" s="217" t="str">
        <f>'[2]ΜΕΣΗ ΑΠΟΣΤΑΣΗ ΑΣ'!N50:P50</f>
        <v>ΚΑΡΕΤΣΟΣ ΑΝΑΣΤΑΣΙΟΣ </v>
      </c>
      <c r="O35" s="218"/>
      <c r="P35" s="219"/>
      <c r="Q35" s="163"/>
      <c r="R35" s="163"/>
      <c r="S35" s="163"/>
      <c r="T35" s="164"/>
      <c r="U35" s="130"/>
      <c r="V35" s="220" t="s">
        <v>47</v>
      </c>
      <c r="W35" s="220"/>
      <c r="X35" s="130">
        <f>X34+X33</f>
        <v>59999.99749999999</v>
      </c>
      <c r="Y35" s="139">
        <v>60000</v>
      </c>
      <c r="Z35" s="139">
        <f>Y35-X35</f>
        <v>0.002500000009604264</v>
      </c>
      <c r="AB35" s="139">
        <f>AA35+X34</f>
        <v>51.13</v>
      </c>
    </row>
    <row r="36" spans="1:25" ht="12" customHeight="1" thickBot="1">
      <c r="A36" s="217" t="s">
        <v>23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9"/>
      <c r="N36" s="217" t="s">
        <v>105</v>
      </c>
      <c r="O36" s="218"/>
      <c r="P36" s="219"/>
      <c r="Q36" s="163"/>
      <c r="R36" s="163"/>
      <c r="S36" s="163"/>
      <c r="T36" s="164"/>
      <c r="U36" s="220" t="s">
        <v>61</v>
      </c>
      <c r="V36" s="220"/>
      <c r="W36" s="220"/>
      <c r="X36" s="130">
        <f>X35*0.24</f>
        <v>14399.999399999997</v>
      </c>
      <c r="Y36" s="139">
        <f>Y35*0.24</f>
        <v>14400</v>
      </c>
    </row>
    <row r="37" spans="13:25" ht="12" customHeight="1" thickBot="1">
      <c r="M37" s="140"/>
      <c r="P37" s="167"/>
      <c r="Q37" s="163"/>
      <c r="R37" s="163"/>
      <c r="S37" s="163"/>
      <c r="T37" s="164"/>
      <c r="U37" s="130"/>
      <c r="V37" s="220" t="s">
        <v>26</v>
      </c>
      <c r="W37" s="220"/>
      <c r="X37" s="130">
        <f>X36+X35</f>
        <v>74399.99689999998</v>
      </c>
      <c r="Y37" s="139">
        <f>Y36+Y35</f>
        <v>74400</v>
      </c>
    </row>
    <row r="38" spans="16:24" ht="12" customHeight="1">
      <c r="P38" s="167"/>
      <c r="U38" s="93"/>
      <c r="W38" s="93"/>
      <c r="X38" s="93"/>
    </row>
    <row r="39" spans="16:24" ht="12" customHeight="1">
      <c r="P39" s="167"/>
      <c r="U39" s="93"/>
      <c r="W39" s="93"/>
      <c r="X39" s="93"/>
    </row>
    <row r="40" spans="14:24" ht="12" customHeight="1">
      <c r="N40" s="93"/>
      <c r="P40" s="167"/>
      <c r="U40" s="93"/>
      <c r="W40" s="93"/>
      <c r="X40" s="93"/>
    </row>
    <row r="41" spans="16:24" ht="12" customHeight="1">
      <c r="P41" s="167"/>
      <c r="U41" s="93"/>
      <c r="W41" s="93"/>
      <c r="X41" s="93"/>
    </row>
    <row r="42" spans="16:24" ht="12" customHeight="1">
      <c r="P42" s="167"/>
      <c r="U42" s="93"/>
      <c r="W42" s="93"/>
      <c r="X42" s="93"/>
    </row>
    <row r="43" spans="7:30" s="92" customFormat="1" ht="12" customHeight="1">
      <c r="G43" s="170"/>
      <c r="H43" s="170"/>
      <c r="I43" s="170"/>
      <c r="J43" s="170"/>
      <c r="M43" s="90"/>
      <c r="N43" s="90"/>
      <c r="P43" s="171"/>
      <c r="Q43" s="172"/>
      <c r="R43" s="172"/>
      <c r="T43" s="93"/>
      <c r="U43" s="93"/>
      <c r="V43" s="167"/>
      <c r="W43" s="93"/>
      <c r="X43" s="93"/>
      <c r="Y43" s="93"/>
      <c r="Z43" s="93"/>
      <c r="AA43" s="93"/>
      <c r="AB43" s="93"/>
      <c r="AC43" s="93"/>
      <c r="AD43" s="93"/>
    </row>
    <row r="44" spans="13:30" s="92" customFormat="1" ht="10.5">
      <c r="M44" s="90"/>
      <c r="N44" s="90"/>
      <c r="P44" s="171"/>
      <c r="Q44" s="172"/>
      <c r="R44" s="173"/>
      <c r="T44" s="93"/>
      <c r="U44" s="93"/>
      <c r="V44" s="167"/>
      <c r="W44" s="93"/>
      <c r="X44" s="93"/>
      <c r="Y44" s="93"/>
      <c r="Z44" s="93"/>
      <c r="AA44" s="93"/>
      <c r="AB44" s="93"/>
      <c r="AC44" s="93"/>
      <c r="AD44" s="93"/>
    </row>
    <row r="45" spans="13:30" s="92" customFormat="1" ht="10.5">
      <c r="M45" s="90"/>
      <c r="N45" s="90"/>
      <c r="P45" s="171"/>
      <c r="Q45" s="172"/>
      <c r="R45" s="173"/>
      <c r="T45" s="93"/>
      <c r="U45" s="93"/>
      <c r="V45" s="167"/>
      <c r="W45" s="93"/>
      <c r="X45" s="93"/>
      <c r="Y45" s="93"/>
      <c r="Z45" s="93"/>
      <c r="AA45" s="93"/>
      <c r="AB45" s="93"/>
      <c r="AC45" s="93"/>
      <c r="AD45" s="93"/>
    </row>
    <row r="46" spans="13:30" s="92" customFormat="1" ht="10.5">
      <c r="M46" s="90"/>
      <c r="N46" s="90"/>
      <c r="P46" s="171"/>
      <c r="Q46" s="172"/>
      <c r="R46" s="173"/>
      <c r="T46" s="93"/>
      <c r="U46" s="93"/>
      <c r="V46" s="167"/>
      <c r="W46" s="93"/>
      <c r="X46" s="93"/>
      <c r="Y46" s="93"/>
      <c r="Z46" s="93"/>
      <c r="AA46" s="93"/>
      <c r="AB46" s="93"/>
      <c r="AC46" s="93"/>
      <c r="AD46" s="93"/>
    </row>
    <row r="47" spans="13:30" s="92" customFormat="1" ht="10.5">
      <c r="M47" s="90"/>
      <c r="N47" s="90"/>
      <c r="P47" s="171"/>
      <c r="Q47" s="172"/>
      <c r="R47" s="173"/>
      <c r="T47" s="93"/>
      <c r="U47" s="93"/>
      <c r="V47" s="167"/>
      <c r="W47" s="93"/>
      <c r="X47" s="93"/>
      <c r="Y47" s="93"/>
      <c r="Z47" s="93"/>
      <c r="AA47" s="93"/>
      <c r="AB47" s="93"/>
      <c r="AC47" s="93"/>
      <c r="AD47" s="93"/>
    </row>
    <row r="48" spans="13:30" s="92" customFormat="1" ht="10.5">
      <c r="M48" s="90"/>
      <c r="N48" s="90"/>
      <c r="P48" s="171"/>
      <c r="Q48" s="172"/>
      <c r="R48" s="173"/>
      <c r="T48" s="93"/>
      <c r="U48" s="93"/>
      <c r="V48" s="167"/>
      <c r="W48" s="93"/>
      <c r="X48" s="93"/>
      <c r="Y48" s="93"/>
      <c r="Z48" s="93"/>
      <c r="AA48" s="93"/>
      <c r="AB48" s="93"/>
      <c r="AC48" s="93"/>
      <c r="AD48" s="93"/>
    </row>
    <row r="49" spans="13:30" s="92" customFormat="1" ht="10.5">
      <c r="M49" s="90"/>
      <c r="N49" s="90"/>
      <c r="P49" s="171"/>
      <c r="Q49" s="172"/>
      <c r="R49" s="173"/>
      <c r="T49" s="93"/>
      <c r="U49" s="93"/>
      <c r="V49" s="167"/>
      <c r="W49" s="93"/>
      <c r="X49" s="93"/>
      <c r="Y49" s="93"/>
      <c r="Z49" s="93"/>
      <c r="AA49" s="93"/>
      <c r="AB49" s="93"/>
      <c r="AC49" s="93"/>
      <c r="AD49" s="93"/>
    </row>
    <row r="50" spans="13:30" s="92" customFormat="1" ht="10.5">
      <c r="M50" s="90"/>
      <c r="N50" s="90"/>
      <c r="P50" s="171"/>
      <c r="Q50" s="172"/>
      <c r="R50" s="173"/>
      <c r="T50" s="93"/>
      <c r="U50" s="93"/>
      <c r="V50" s="167"/>
      <c r="W50" s="93"/>
      <c r="X50" s="93"/>
      <c r="Y50" s="93"/>
      <c r="Z50" s="93"/>
      <c r="AA50" s="93"/>
      <c r="AB50" s="93"/>
      <c r="AC50" s="93"/>
      <c r="AD50" s="93"/>
    </row>
    <row r="51" spans="13:30" s="92" customFormat="1" ht="10.5">
      <c r="M51" s="90"/>
      <c r="N51" s="90"/>
      <c r="P51" s="171"/>
      <c r="Q51" s="172"/>
      <c r="R51" s="173"/>
      <c r="T51" s="93"/>
      <c r="U51" s="93"/>
      <c r="V51" s="167"/>
      <c r="W51" s="93"/>
      <c r="X51" s="93"/>
      <c r="Y51" s="93"/>
      <c r="Z51" s="93"/>
      <c r="AA51" s="93"/>
      <c r="AB51" s="93"/>
      <c r="AC51" s="93"/>
      <c r="AD51" s="93"/>
    </row>
    <row r="52" spans="13:30" s="92" customFormat="1" ht="10.5">
      <c r="M52" s="90"/>
      <c r="N52" s="90"/>
      <c r="P52" s="171"/>
      <c r="Q52" s="172"/>
      <c r="R52" s="173"/>
      <c r="T52" s="93"/>
      <c r="U52" s="93"/>
      <c r="V52" s="167"/>
      <c r="W52" s="93"/>
      <c r="X52" s="93"/>
      <c r="Y52" s="93"/>
      <c r="Z52" s="93"/>
      <c r="AA52" s="93"/>
      <c r="AB52" s="93"/>
      <c r="AC52" s="93"/>
      <c r="AD52" s="93"/>
    </row>
    <row r="53" spans="13:30" s="92" customFormat="1" ht="10.5">
      <c r="M53" s="90"/>
      <c r="N53" s="90"/>
      <c r="P53" s="171"/>
      <c r="Q53" s="172"/>
      <c r="R53" s="173"/>
      <c r="T53" s="93"/>
      <c r="U53" s="93"/>
      <c r="V53" s="167"/>
      <c r="W53" s="93"/>
      <c r="X53" s="93"/>
      <c r="Y53" s="93"/>
      <c r="Z53" s="93"/>
      <c r="AA53" s="93"/>
      <c r="AB53" s="93"/>
      <c r="AC53" s="93"/>
      <c r="AD53" s="93"/>
    </row>
    <row r="54" spans="13:30" s="92" customFormat="1" ht="10.5">
      <c r="M54" s="90"/>
      <c r="N54" s="90"/>
      <c r="P54" s="171"/>
      <c r="Q54" s="172"/>
      <c r="R54" s="173"/>
      <c r="T54" s="93"/>
      <c r="U54" s="93"/>
      <c r="V54" s="167"/>
      <c r="W54" s="93"/>
      <c r="X54" s="93"/>
      <c r="Y54" s="93"/>
      <c r="Z54" s="93"/>
      <c r="AA54" s="93"/>
      <c r="AB54" s="93"/>
      <c r="AC54" s="93"/>
      <c r="AD54" s="93"/>
    </row>
    <row r="55" spans="13:30" s="92" customFormat="1" ht="10.5">
      <c r="M55" s="90"/>
      <c r="N55" s="90"/>
      <c r="P55" s="171"/>
      <c r="Q55" s="172"/>
      <c r="R55" s="173"/>
      <c r="T55" s="93"/>
      <c r="U55" s="93"/>
      <c r="V55" s="167"/>
      <c r="W55" s="93"/>
      <c r="X55" s="93"/>
      <c r="Y55" s="93"/>
      <c r="Z55" s="93"/>
      <c r="AA55" s="93"/>
      <c r="AB55" s="93"/>
      <c r="AC55" s="93"/>
      <c r="AD55" s="93"/>
    </row>
    <row r="56" spans="13:30" s="92" customFormat="1" ht="10.5">
      <c r="M56" s="90"/>
      <c r="N56" s="90"/>
      <c r="P56" s="171"/>
      <c r="Q56" s="172"/>
      <c r="R56" s="173"/>
      <c r="T56" s="93"/>
      <c r="U56" s="93"/>
      <c r="V56" s="167"/>
      <c r="W56" s="93"/>
      <c r="X56" s="93"/>
      <c r="Y56" s="93"/>
      <c r="Z56" s="93"/>
      <c r="AA56" s="93"/>
      <c r="AB56" s="93"/>
      <c r="AC56" s="93"/>
      <c r="AD56" s="93"/>
    </row>
    <row r="57" spans="13:30" s="92" customFormat="1" ht="10.5">
      <c r="M57" s="90"/>
      <c r="N57" s="90"/>
      <c r="P57" s="171"/>
      <c r="Q57" s="172"/>
      <c r="R57" s="173"/>
      <c r="T57" s="93"/>
      <c r="U57" s="93"/>
      <c r="V57" s="167"/>
      <c r="W57" s="93"/>
      <c r="X57" s="93"/>
      <c r="Y57" s="93"/>
      <c r="Z57" s="93"/>
      <c r="AA57" s="93"/>
      <c r="AB57" s="93"/>
      <c r="AC57" s="93"/>
      <c r="AD57" s="93"/>
    </row>
    <row r="58" spans="13:30" s="92" customFormat="1" ht="10.5">
      <c r="M58" s="90"/>
      <c r="N58" s="90"/>
      <c r="P58" s="171"/>
      <c r="Q58" s="172"/>
      <c r="R58" s="173"/>
      <c r="T58" s="93"/>
      <c r="U58" s="93"/>
      <c r="V58" s="167"/>
      <c r="W58" s="93"/>
      <c r="X58" s="93"/>
      <c r="Y58" s="93"/>
      <c r="Z58" s="93"/>
      <c r="AA58" s="93"/>
      <c r="AB58" s="93"/>
      <c r="AC58" s="93"/>
      <c r="AD58" s="93"/>
    </row>
    <row r="59" spans="13:30" s="92" customFormat="1" ht="10.5">
      <c r="M59" s="90"/>
      <c r="N59" s="90"/>
      <c r="P59" s="171"/>
      <c r="Q59" s="172"/>
      <c r="R59" s="173"/>
      <c r="T59" s="93"/>
      <c r="U59" s="93"/>
      <c r="V59" s="167"/>
      <c r="W59" s="93"/>
      <c r="X59" s="93"/>
      <c r="Y59" s="93"/>
      <c r="Z59" s="93"/>
      <c r="AA59" s="93"/>
      <c r="AB59" s="93"/>
      <c r="AC59" s="93"/>
      <c r="AD59" s="93"/>
    </row>
    <row r="60" spans="13:30" s="92" customFormat="1" ht="10.5">
      <c r="M60" s="90"/>
      <c r="N60" s="90"/>
      <c r="P60" s="171"/>
      <c r="Q60" s="172"/>
      <c r="R60" s="173"/>
      <c r="T60" s="93"/>
      <c r="U60" s="93"/>
      <c r="V60" s="167"/>
      <c r="W60" s="93"/>
      <c r="X60" s="93"/>
      <c r="Y60" s="93"/>
      <c r="Z60" s="93"/>
      <c r="AA60" s="93"/>
      <c r="AB60" s="93"/>
      <c r="AC60" s="93"/>
      <c r="AD60" s="93"/>
    </row>
    <row r="61" spans="13:30" s="92" customFormat="1" ht="10.5">
      <c r="M61" s="90"/>
      <c r="N61" s="90"/>
      <c r="P61" s="171"/>
      <c r="Q61" s="172"/>
      <c r="R61" s="173"/>
      <c r="T61" s="93"/>
      <c r="U61" s="93"/>
      <c r="V61" s="167"/>
      <c r="W61" s="93"/>
      <c r="X61" s="93"/>
      <c r="Y61" s="93"/>
      <c r="Z61" s="93"/>
      <c r="AA61" s="93"/>
      <c r="AB61" s="93"/>
      <c r="AC61" s="93"/>
      <c r="AD61" s="93"/>
    </row>
    <row r="62" spans="13:30" s="92" customFormat="1" ht="10.5">
      <c r="M62" s="90"/>
      <c r="N62" s="90"/>
      <c r="P62" s="171"/>
      <c r="Q62" s="172"/>
      <c r="R62" s="173"/>
      <c r="T62" s="93"/>
      <c r="U62" s="93"/>
      <c r="V62" s="167"/>
      <c r="W62" s="93"/>
      <c r="X62" s="93"/>
      <c r="Y62" s="93"/>
      <c r="Z62" s="93"/>
      <c r="AA62" s="93"/>
      <c r="AB62" s="93"/>
      <c r="AC62" s="93"/>
      <c r="AD62" s="93"/>
    </row>
    <row r="63" spans="13:30" s="92" customFormat="1" ht="10.5">
      <c r="M63" s="90"/>
      <c r="N63" s="90"/>
      <c r="P63" s="171"/>
      <c r="Q63" s="172"/>
      <c r="R63" s="173"/>
      <c r="T63" s="93"/>
      <c r="U63" s="93"/>
      <c r="V63" s="167"/>
      <c r="W63" s="93"/>
      <c r="X63" s="93"/>
      <c r="Y63" s="93"/>
      <c r="Z63" s="93"/>
      <c r="AA63" s="93"/>
      <c r="AB63" s="93"/>
      <c r="AC63" s="93"/>
      <c r="AD63" s="93"/>
    </row>
    <row r="64" spans="13:30" s="92" customFormat="1" ht="10.5">
      <c r="M64" s="90"/>
      <c r="N64" s="90"/>
      <c r="P64" s="171"/>
      <c r="Q64" s="172"/>
      <c r="R64" s="173"/>
      <c r="T64" s="93"/>
      <c r="U64" s="93"/>
      <c r="V64" s="167"/>
      <c r="W64" s="93"/>
      <c r="X64" s="93"/>
      <c r="Y64" s="93"/>
      <c r="Z64" s="93"/>
      <c r="AA64" s="93"/>
      <c r="AB64" s="93"/>
      <c r="AC64" s="93"/>
      <c r="AD64" s="93"/>
    </row>
    <row r="65" spans="13:30" s="92" customFormat="1" ht="10.5">
      <c r="M65" s="90"/>
      <c r="N65" s="90"/>
      <c r="P65" s="171"/>
      <c r="Q65" s="172"/>
      <c r="R65" s="173"/>
      <c r="T65" s="93"/>
      <c r="U65" s="93"/>
      <c r="V65" s="167"/>
      <c r="W65" s="93"/>
      <c r="X65" s="93"/>
      <c r="Y65" s="93"/>
      <c r="Z65" s="93"/>
      <c r="AA65" s="93"/>
      <c r="AB65" s="93"/>
      <c r="AC65" s="93"/>
      <c r="AD65" s="93"/>
    </row>
    <row r="66" spans="13:30" s="92" customFormat="1" ht="10.5">
      <c r="M66" s="90"/>
      <c r="N66" s="90"/>
      <c r="P66" s="171"/>
      <c r="Q66" s="172"/>
      <c r="R66" s="173"/>
      <c r="T66" s="93"/>
      <c r="U66" s="93"/>
      <c r="V66" s="167"/>
      <c r="W66" s="93"/>
      <c r="X66" s="93"/>
      <c r="Y66" s="93"/>
      <c r="Z66" s="93"/>
      <c r="AA66" s="93"/>
      <c r="AB66" s="93"/>
      <c r="AC66" s="93"/>
      <c r="AD66" s="93"/>
    </row>
    <row r="67" spans="13:30" s="92" customFormat="1" ht="10.5">
      <c r="M67" s="90"/>
      <c r="N67" s="90"/>
      <c r="P67" s="171"/>
      <c r="Q67" s="172"/>
      <c r="R67" s="173"/>
      <c r="T67" s="93"/>
      <c r="U67" s="93"/>
      <c r="V67" s="167"/>
      <c r="W67" s="93"/>
      <c r="X67" s="93"/>
      <c r="Y67" s="93"/>
      <c r="Z67" s="93"/>
      <c r="AA67" s="93"/>
      <c r="AB67" s="93"/>
      <c r="AC67" s="93"/>
      <c r="AD67" s="93"/>
    </row>
    <row r="68" spans="13:30" s="92" customFormat="1" ht="10.5">
      <c r="M68" s="90"/>
      <c r="N68" s="90"/>
      <c r="P68" s="171"/>
      <c r="Q68" s="172"/>
      <c r="R68" s="173"/>
      <c r="T68" s="93"/>
      <c r="U68" s="93"/>
      <c r="V68" s="167"/>
      <c r="W68" s="93"/>
      <c r="X68" s="93"/>
      <c r="Y68" s="93"/>
      <c r="Z68" s="93"/>
      <c r="AA68" s="93"/>
      <c r="AB68" s="93"/>
      <c r="AC68" s="93"/>
      <c r="AD68" s="93"/>
    </row>
    <row r="69" spans="13:30" s="92" customFormat="1" ht="10.5">
      <c r="M69" s="90"/>
      <c r="N69" s="90"/>
      <c r="P69" s="171"/>
      <c r="Q69" s="172"/>
      <c r="R69" s="173"/>
      <c r="T69" s="93"/>
      <c r="U69" s="93"/>
      <c r="V69" s="167"/>
      <c r="W69" s="93"/>
      <c r="X69" s="93"/>
      <c r="Y69" s="93"/>
      <c r="Z69" s="93"/>
      <c r="AA69" s="93"/>
      <c r="AB69" s="93"/>
      <c r="AC69" s="93"/>
      <c r="AD69" s="93"/>
    </row>
  </sheetData>
  <autoFilter ref="A11:X43"/>
  <mergeCells count="35">
    <mergeCell ref="A4:M4"/>
    <mergeCell ref="A6:L6"/>
    <mergeCell ref="A9:A10"/>
    <mergeCell ref="L9:L10"/>
    <mergeCell ref="M9:M10"/>
    <mergeCell ref="W9:X9"/>
    <mergeCell ref="U36:W36"/>
    <mergeCell ref="N29:V29"/>
    <mergeCell ref="P9:P10"/>
    <mergeCell ref="V9:V10"/>
    <mergeCell ref="O9:O10"/>
    <mergeCell ref="U34:W34"/>
    <mergeCell ref="V35:W35"/>
    <mergeCell ref="V32:W32"/>
    <mergeCell ref="O31:P31"/>
    <mergeCell ref="N1:P1"/>
    <mergeCell ref="O4:X4"/>
    <mergeCell ref="M7:O7"/>
    <mergeCell ref="P7:V7"/>
    <mergeCell ref="O5:X5"/>
    <mergeCell ref="V1:W1"/>
    <mergeCell ref="O6:X6"/>
    <mergeCell ref="A1:M1"/>
    <mergeCell ref="A2:M2"/>
    <mergeCell ref="A3:M3"/>
    <mergeCell ref="A35:M35"/>
    <mergeCell ref="N35:P35"/>
    <mergeCell ref="V37:W37"/>
    <mergeCell ref="M12:N12"/>
    <mergeCell ref="A32:L32"/>
    <mergeCell ref="N32:P32"/>
    <mergeCell ref="U30:W30"/>
    <mergeCell ref="A36:M36"/>
    <mergeCell ref="N36:P36"/>
    <mergeCell ref="V31:W31"/>
  </mergeCells>
  <printOptions gridLines="1"/>
  <pageMargins left="0.31" right="0.18" top="0.3" bottom="0.28" header="0.25" footer="0.22"/>
  <pageSetup firstPageNumber="1" useFirstPageNumber="1" fitToHeight="30" horizontalDpi="600" verticalDpi="600" orientation="portrait" paperSize="9" r:id="rId1"/>
  <rowBreaks count="1" manualBreakCount="1">
    <brk id="3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KARAGIANNHW NIKOLAOW</dc:creator>
  <cp:keywords/>
  <dc:description/>
  <cp:lastModifiedBy>CityTEC</cp:lastModifiedBy>
  <cp:lastPrinted>2017-06-30T04:15:11Z</cp:lastPrinted>
  <dcterms:created xsi:type="dcterms:W3CDTF">1996-12-31T22:22:20Z</dcterms:created>
  <dcterms:modified xsi:type="dcterms:W3CDTF">2017-10-05T05:09:56Z</dcterms:modified>
  <cp:category/>
  <cp:version/>
  <cp:contentType/>
  <cp:contentStatus/>
</cp:coreProperties>
</file>